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Plan lekcji" sheetId="1" r:id="rId1"/>
    <sheet name="legenda 18-19" sheetId="2" r:id="rId2"/>
  </sheets>
  <definedNames>
    <definedName name="_xlnm.Print_Area" localSheetId="1">'legenda 18-19'!$A$1:$K$109</definedName>
    <definedName name="_xlnm.Print_Area" localSheetId="0">'Plan lekcji'!$A$1:$AU$47</definedName>
  </definedNames>
  <calcPr fullCalcOnLoad="1"/>
</workbook>
</file>

<file path=xl/sharedStrings.xml><?xml version="1.0" encoding="utf-8"?>
<sst xmlns="http://schemas.openxmlformats.org/spreadsheetml/2006/main" count="792" uniqueCount="247">
  <si>
    <t>I</t>
  </si>
  <si>
    <t>II</t>
  </si>
  <si>
    <t>III</t>
  </si>
  <si>
    <t>A</t>
  </si>
  <si>
    <t>B</t>
  </si>
  <si>
    <t>C</t>
  </si>
  <si>
    <t>D</t>
  </si>
  <si>
    <t>E</t>
  </si>
  <si>
    <t>36A</t>
  </si>
  <si>
    <t>36B</t>
  </si>
  <si>
    <t>SJ</t>
  </si>
  <si>
    <t>SK</t>
  </si>
  <si>
    <t>Pn</t>
  </si>
  <si>
    <t>matematyka   W</t>
  </si>
  <si>
    <t>chemia   Cz</t>
  </si>
  <si>
    <t>historia   W</t>
  </si>
  <si>
    <t>Wt</t>
  </si>
  <si>
    <t>Śr</t>
  </si>
  <si>
    <t>Cz</t>
  </si>
  <si>
    <t>Pt</t>
  </si>
  <si>
    <t>wf chł / dz   K/M</t>
  </si>
  <si>
    <t>Grupa</t>
  </si>
  <si>
    <t>Język</t>
  </si>
  <si>
    <t>Nauczyciel</t>
  </si>
  <si>
    <t>Dzień tygodnia/
lekcja</t>
  </si>
  <si>
    <t>religia   ks. DW</t>
  </si>
  <si>
    <t>Poziom</t>
  </si>
  <si>
    <t>C1</t>
  </si>
  <si>
    <t>j. polski   K</t>
  </si>
  <si>
    <t>geografia   Mi</t>
  </si>
  <si>
    <t>JA</t>
  </si>
  <si>
    <t>S. SZOKAL-EGIRD</t>
  </si>
  <si>
    <t>A. SAMOJŁOW</t>
  </si>
  <si>
    <t>JN</t>
  </si>
  <si>
    <t>D. STEC</t>
  </si>
  <si>
    <t>ŚRODA - 6.</t>
  </si>
  <si>
    <t>J. KOZŁOWSKA</t>
  </si>
  <si>
    <t>A. BORSUK</t>
  </si>
  <si>
    <t>P. WRÓBLEWSKI</t>
  </si>
  <si>
    <t>JR</t>
  </si>
  <si>
    <t>I AB</t>
  </si>
  <si>
    <t>JH</t>
  </si>
  <si>
    <t>JW.</t>
  </si>
  <si>
    <t>A. ŁYSIAK</t>
  </si>
  <si>
    <t>III ACD</t>
  </si>
  <si>
    <t>III A</t>
  </si>
  <si>
    <t>III ABCD</t>
  </si>
  <si>
    <t>III BCD</t>
  </si>
  <si>
    <t>JF</t>
  </si>
  <si>
    <t>ŚRODA - 7,8.</t>
  </si>
  <si>
    <t>T. BUDNA</t>
  </si>
  <si>
    <t>PT - 1,2.</t>
  </si>
  <si>
    <t>ROZSZERZONY</t>
  </si>
  <si>
    <t>PODSTAWOWY
DRUGI</t>
  </si>
  <si>
    <t>PODSTAWOWY
PIERWSZY</t>
  </si>
  <si>
    <t>D1</t>
  </si>
  <si>
    <t>WOK   Ko</t>
  </si>
  <si>
    <t>j. polski  K</t>
  </si>
  <si>
    <t xml:space="preserve">   / inform   B</t>
  </si>
  <si>
    <t xml:space="preserve">   / fizyka   B</t>
  </si>
  <si>
    <t>PP   Bu</t>
  </si>
  <si>
    <t>inform /   B</t>
  </si>
  <si>
    <t>matematyka   G</t>
  </si>
  <si>
    <t>JA / JA   Sz-E/S</t>
  </si>
  <si>
    <t>fizyka   B</t>
  </si>
  <si>
    <t>inform /   Bu</t>
  </si>
  <si>
    <t xml:space="preserve">   / inform   Bu</t>
  </si>
  <si>
    <t>matematyka   B</t>
  </si>
  <si>
    <t>geografia   M</t>
  </si>
  <si>
    <t>j. polski   W</t>
  </si>
  <si>
    <t>wf chł / dz   S</t>
  </si>
  <si>
    <t>JA   S</t>
  </si>
  <si>
    <t>biologia   J</t>
  </si>
  <si>
    <t>j. polski   S</t>
  </si>
  <si>
    <t>j. polski S</t>
  </si>
  <si>
    <t>gddw   J</t>
  </si>
  <si>
    <t>gddw   S</t>
  </si>
  <si>
    <t>biologia   L-K</t>
  </si>
  <si>
    <t>wf chł / dz   K/S</t>
  </si>
  <si>
    <t>fizjologia   L-K</t>
  </si>
  <si>
    <t>JN   St</t>
  </si>
  <si>
    <t>matematyka   M</t>
  </si>
  <si>
    <t>wf chł / dz   M/K</t>
  </si>
  <si>
    <t>JA   Sz-E</t>
  </si>
  <si>
    <t>religia   ks. MK</t>
  </si>
  <si>
    <t>JA / JN   Wr/St</t>
  </si>
  <si>
    <t>HiS   W</t>
  </si>
  <si>
    <t>JA / JA   K/Wr</t>
  </si>
  <si>
    <t>wf chł / dz   S/K</t>
  </si>
  <si>
    <t>wf chł / dz   S/M</t>
  </si>
  <si>
    <t>przyroda   O</t>
  </si>
  <si>
    <t>przyroda   B</t>
  </si>
  <si>
    <t>j. łac. / P Dz   R/W</t>
  </si>
  <si>
    <t>JA   Wr</t>
  </si>
  <si>
    <t>gddw   W</t>
  </si>
  <si>
    <t>gddw   L-K</t>
  </si>
  <si>
    <t>JA / JA   S/Wr</t>
  </si>
  <si>
    <t>j. polski   Ko</t>
  </si>
  <si>
    <t>gddw   Ł</t>
  </si>
  <si>
    <t>fizjologia   J</t>
  </si>
  <si>
    <t>WOS / geo   W/Mi</t>
  </si>
  <si>
    <t>wf dz   K</t>
  </si>
  <si>
    <t>przyr / JP   B/S</t>
  </si>
  <si>
    <t>JP / HiS   S/W</t>
  </si>
  <si>
    <t>EF / geo   Sz-J/Mi</t>
  </si>
  <si>
    <t>gddw   K</t>
  </si>
  <si>
    <t>j. polski   Sz-J</t>
  </si>
  <si>
    <t>JA / JN   Sz-E /B</t>
  </si>
  <si>
    <t>JP /   Sz-J</t>
  </si>
  <si>
    <t>chem / fizjol   Cz/J</t>
  </si>
  <si>
    <t>biol / biol   L-K/J</t>
  </si>
  <si>
    <t>JA / JA   Wr/Sz-E</t>
  </si>
  <si>
    <t>chem / JP   Cz/W</t>
  </si>
  <si>
    <t>25</t>
  </si>
  <si>
    <t>22</t>
  </si>
  <si>
    <t>36b</t>
  </si>
  <si>
    <t>27</t>
  </si>
  <si>
    <t>21</t>
  </si>
  <si>
    <t>28</t>
  </si>
  <si>
    <t>34</t>
  </si>
  <si>
    <t>14</t>
  </si>
  <si>
    <t>13</t>
  </si>
  <si>
    <t>33</t>
  </si>
  <si>
    <t>32</t>
  </si>
  <si>
    <t>26</t>
  </si>
  <si>
    <t>23</t>
  </si>
  <si>
    <t>12</t>
  </si>
  <si>
    <t>24</t>
  </si>
  <si>
    <t>ŚRODA - 3.</t>
  </si>
  <si>
    <t>PN - 1,2.</t>
  </si>
  <si>
    <t>PN - 3,4.</t>
  </si>
  <si>
    <t>BLOKI GRUP JĘZYKOWYCH 
ANEKS DO PLANU LEKCJI NA ROK SZKOLNY 2018/2019</t>
  </si>
  <si>
    <t>WT. - 1,2.</t>
  </si>
  <si>
    <t>III AB</t>
  </si>
  <si>
    <t>V. MARKIEWICZ</t>
  </si>
  <si>
    <t>WT - 4,5,6.</t>
  </si>
  <si>
    <t>PT - 3,4,5.</t>
  </si>
  <si>
    <t>ŚRODA - 5.</t>
  </si>
  <si>
    <t>ROZSZERZONY
PIERWSZY</t>
  </si>
  <si>
    <t>III B</t>
  </si>
  <si>
    <t>I C</t>
  </si>
  <si>
    <t>I D1</t>
  </si>
  <si>
    <t>I A</t>
  </si>
  <si>
    <t xml:space="preserve">I A </t>
  </si>
  <si>
    <t>WT - 7,8</t>
  </si>
  <si>
    <t>II CDE</t>
  </si>
  <si>
    <t>II CC1DE</t>
  </si>
  <si>
    <t>II BCDE</t>
  </si>
  <si>
    <t>I ACDD1</t>
  </si>
  <si>
    <t>I CDD1</t>
  </si>
  <si>
    <t>I ABCDD1</t>
  </si>
  <si>
    <t>I ADD1</t>
  </si>
  <si>
    <t>CZW. - 3.</t>
  </si>
  <si>
    <t>CZW. - 1,2.</t>
  </si>
  <si>
    <t>II ACC1E</t>
  </si>
  <si>
    <t>II C1DE</t>
  </si>
  <si>
    <t>II ABCC1</t>
  </si>
  <si>
    <t>II ABCC1DE</t>
  </si>
  <si>
    <t>II ABC1D</t>
  </si>
  <si>
    <t>II ABCE</t>
  </si>
  <si>
    <t>I ACD1</t>
  </si>
  <si>
    <t>I ABCD</t>
  </si>
  <si>
    <t>I ABC</t>
  </si>
  <si>
    <t>JA / JA   Sz-E/Wr</t>
  </si>
  <si>
    <t>PT - 2,3.</t>
  </si>
  <si>
    <t>II A</t>
  </si>
  <si>
    <t>chem / I-RT   Cz/B</t>
  </si>
  <si>
    <t>11</t>
  </si>
  <si>
    <t>wf dz/ch   K/M</t>
  </si>
  <si>
    <t>matematyka M</t>
  </si>
  <si>
    <t>SG</t>
  </si>
  <si>
    <t>religia ks.DW</t>
  </si>
  <si>
    <t>fizjol / fizjol  L-K/J</t>
  </si>
  <si>
    <t>biol / chem  L-K/Cz</t>
  </si>
  <si>
    <t>HiS  W</t>
  </si>
  <si>
    <t>31</t>
  </si>
  <si>
    <t>gddw W</t>
  </si>
  <si>
    <t>przyroda B</t>
  </si>
  <si>
    <t>gddw Sz-J</t>
  </si>
  <si>
    <t>WoS G</t>
  </si>
  <si>
    <t>matematyka G</t>
  </si>
  <si>
    <t>gddw M</t>
  </si>
  <si>
    <t>HiS B</t>
  </si>
  <si>
    <t>ChP / EP  Cz / O</t>
  </si>
  <si>
    <t>I-RT / fizyka  B / J</t>
  </si>
  <si>
    <t>fizyka J</t>
  </si>
  <si>
    <t>EP /  O</t>
  </si>
  <si>
    <t>EP / JP  O / K</t>
  </si>
  <si>
    <t>j. polski K</t>
  </si>
  <si>
    <t>wf ch/dz M/K</t>
  </si>
  <si>
    <t>biologia O</t>
  </si>
  <si>
    <t>religia ks. DW</t>
  </si>
  <si>
    <t>matematyka W</t>
  </si>
  <si>
    <t>PP Bu</t>
  </si>
  <si>
    <t>PP  Bu</t>
  </si>
  <si>
    <t>historia  W</t>
  </si>
  <si>
    <t>fizyka B</t>
  </si>
  <si>
    <t>chemia J</t>
  </si>
  <si>
    <t>WoK  R</t>
  </si>
  <si>
    <t>historia B</t>
  </si>
  <si>
    <t>36AEdB   O</t>
  </si>
  <si>
    <t>chemia L-K</t>
  </si>
  <si>
    <t>inform / Bu</t>
  </si>
  <si>
    <t>inform /  Bu</t>
  </si>
  <si>
    <t>WoK   R</t>
  </si>
  <si>
    <t>fizyka  B</t>
  </si>
  <si>
    <t>historia  DW</t>
  </si>
  <si>
    <t>j. polski W</t>
  </si>
  <si>
    <t>gddw    O</t>
  </si>
  <si>
    <t>HW    DW</t>
  </si>
  <si>
    <t>historia   DW</t>
  </si>
  <si>
    <t>biologia J</t>
  </si>
  <si>
    <t>wf    S</t>
  </si>
  <si>
    <t>geografia M</t>
  </si>
  <si>
    <t>WoS  G</t>
  </si>
  <si>
    <t>EdB   O</t>
  </si>
  <si>
    <t>WoK    Ko</t>
  </si>
  <si>
    <t>historia DW</t>
  </si>
  <si>
    <t>chemia Cz</t>
  </si>
  <si>
    <t>WoK    R</t>
  </si>
  <si>
    <t>EdB    O</t>
  </si>
  <si>
    <t>HiS    B</t>
  </si>
  <si>
    <t>gddw  S</t>
  </si>
  <si>
    <t>HiS   B</t>
  </si>
  <si>
    <t>14.</t>
  </si>
  <si>
    <t>chem / inf   Cz/O</t>
  </si>
  <si>
    <t>gddw    Wr</t>
  </si>
  <si>
    <t>WoS   W</t>
  </si>
  <si>
    <t>historia  B</t>
  </si>
  <si>
    <t>przyroda  O</t>
  </si>
  <si>
    <t>WoS   G</t>
  </si>
  <si>
    <t>HiS  B</t>
  </si>
  <si>
    <t>biologia L-K</t>
  </si>
  <si>
    <t>fizjologia J</t>
  </si>
  <si>
    <t>gddw   Bu</t>
  </si>
  <si>
    <t>JA S</t>
  </si>
  <si>
    <t>WoS / geo   W/Mi</t>
  </si>
  <si>
    <t>JP/  K</t>
  </si>
  <si>
    <t xml:space="preserve"> EdB    O</t>
  </si>
  <si>
    <t xml:space="preserve"> EdB   L</t>
  </si>
  <si>
    <t>HiS    W</t>
  </si>
  <si>
    <t>JP/JA Sz-J/Sz-E</t>
  </si>
  <si>
    <t>I-RT / ChP  B/Cz</t>
  </si>
  <si>
    <t>JA / JA S/Wr</t>
  </si>
  <si>
    <t xml:space="preserve"> chemia Cz</t>
  </si>
  <si>
    <t>fizyka / B</t>
  </si>
  <si>
    <t>gddw  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</si>
</sst>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44"/>
      <name val="Bookman Old Style"/>
      <family val="1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2"/>
      <name val="Arial CE"/>
      <family val="2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 CE"/>
      <family val="2"/>
    </font>
    <font>
      <b/>
      <sz val="36"/>
      <name val="Arial CE"/>
      <family val="0"/>
    </font>
    <font>
      <b/>
      <sz val="10"/>
      <color indexed="12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b/>
      <sz val="16"/>
      <color indexed="8"/>
      <name val="Arial CE"/>
      <family val="0"/>
    </font>
    <font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1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16" fontId="9" fillId="0" borderId="0" xfId="0" applyNumberFormat="1" applyFont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49" fontId="0" fillId="0" borderId="13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/>
    </xf>
    <xf numFmtId="0" fontId="10" fillId="0" borderId="3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1" fillId="0" borderId="3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 textRotation="90"/>
    </xf>
    <xf numFmtId="0" fontId="24" fillId="0" borderId="30" xfId="0" applyFont="1" applyFill="1" applyBorder="1" applyAlignment="1">
      <alignment horizontal="center" vertical="center" textRotation="90"/>
    </xf>
    <xf numFmtId="0" fontId="24" fillId="0" borderId="28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/>
    </xf>
    <xf numFmtId="0" fontId="10" fillId="38" borderId="43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38" borderId="5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left" vertical="center"/>
    </xf>
    <xf numFmtId="0" fontId="8" fillId="40" borderId="22" xfId="0" applyFont="1" applyFill="1" applyBorder="1" applyAlignment="1">
      <alignment horizontal="left" vertical="center"/>
    </xf>
    <xf numFmtId="0" fontId="9" fillId="40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left" vertical="center"/>
    </xf>
    <xf numFmtId="0" fontId="9" fillId="40" borderId="13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49" fontId="14" fillId="40" borderId="28" xfId="0" applyNumberFormat="1" applyFont="1" applyFill="1" applyBorder="1" applyAlignment="1">
      <alignment horizontal="left" vertical="center"/>
    </xf>
    <xf numFmtId="49" fontId="9" fillId="4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4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28" xfId="0" applyNumberFormat="1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left" vertical="center"/>
    </xf>
    <xf numFmtId="0" fontId="9" fillId="41" borderId="13" xfId="0" applyFont="1" applyFill="1" applyBorder="1" applyAlignment="1">
      <alignment horizontal="left" vertical="center"/>
    </xf>
    <xf numFmtId="0" fontId="9" fillId="41" borderId="12" xfId="0" applyFont="1" applyFill="1" applyBorder="1" applyAlignment="1">
      <alignment horizontal="left" vertical="center"/>
    </xf>
    <xf numFmtId="0" fontId="9" fillId="41" borderId="15" xfId="0" applyFont="1" applyFill="1" applyBorder="1" applyAlignment="1">
      <alignment horizontal="left" vertical="center"/>
    </xf>
    <xf numFmtId="0" fontId="13" fillId="41" borderId="13" xfId="0" applyFont="1" applyFill="1" applyBorder="1" applyAlignment="1">
      <alignment vertical="center"/>
    </xf>
    <xf numFmtId="0" fontId="9" fillId="41" borderId="15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center" vertical="center"/>
    </xf>
    <xf numFmtId="0" fontId="4" fillId="11" borderId="51" xfId="0" applyFont="1" applyFill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/>
    </xf>
    <xf numFmtId="0" fontId="4" fillId="12" borderId="51" xfId="0" applyFont="1" applyFill="1" applyBorder="1" applyAlignment="1">
      <alignment horizontal="center" vertical="center"/>
    </xf>
    <xf numFmtId="0" fontId="4" fillId="16" borderId="52" xfId="0" applyFont="1" applyFill="1" applyBorder="1" applyAlignment="1">
      <alignment horizontal="center" vertical="center"/>
    </xf>
    <xf numFmtId="0" fontId="4" fillId="16" borderId="53" xfId="0" applyFont="1" applyFill="1" applyBorder="1" applyAlignment="1">
      <alignment horizontal="center" vertical="center"/>
    </xf>
    <xf numFmtId="0" fontId="4" fillId="16" borderId="54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11" borderId="55" xfId="0" applyFont="1" applyFill="1" applyBorder="1" applyAlignment="1">
      <alignment horizontal="center" vertical="center"/>
    </xf>
    <xf numFmtId="0" fontId="5" fillId="16" borderId="55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4" fillId="16" borderId="51" xfId="0" applyFont="1" applyFill="1" applyBorder="1" applyAlignment="1">
      <alignment horizontal="center" vertical="center"/>
    </xf>
    <xf numFmtId="0" fontId="6" fillId="11" borderId="52" xfId="0" applyFont="1" applyFill="1" applyBorder="1" applyAlignment="1">
      <alignment horizontal="center" vertical="center"/>
    </xf>
    <xf numFmtId="0" fontId="6" fillId="11" borderId="53" xfId="0" applyFont="1" applyFill="1" applyBorder="1" applyAlignment="1">
      <alignment horizontal="center" vertical="center"/>
    </xf>
    <xf numFmtId="0" fontId="6" fillId="11" borderId="5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16" borderId="55" xfId="0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center"/>
    </xf>
    <xf numFmtId="0" fontId="4" fillId="12" borderId="53" xfId="0" applyFont="1" applyFill="1" applyBorder="1" applyAlignment="1">
      <alignment horizontal="center"/>
    </xf>
    <xf numFmtId="0" fontId="3" fillId="16" borderId="52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3" fillId="16" borderId="54" xfId="0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 vertical="center"/>
    </xf>
    <xf numFmtId="0" fontId="4" fillId="11" borderId="54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1" fillId="37" borderId="34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textRotation="90" wrapText="1"/>
    </xf>
    <xf numFmtId="0" fontId="24" fillId="0" borderId="34" xfId="0" applyFont="1" applyFill="1" applyBorder="1" applyAlignment="1">
      <alignment horizontal="center" vertical="center" textRotation="90" wrapText="1"/>
    </xf>
    <xf numFmtId="0" fontId="24" fillId="0" borderId="34" xfId="0" applyFont="1" applyFill="1" applyBorder="1" applyAlignment="1">
      <alignment horizontal="center" vertical="center" textRotation="90"/>
    </xf>
    <xf numFmtId="0" fontId="21" fillId="15" borderId="13" xfId="0" applyFont="1" applyFill="1" applyBorder="1" applyAlignment="1">
      <alignment horizontal="center" vertical="center"/>
    </xf>
    <xf numFmtId="0" fontId="21" fillId="39" borderId="32" xfId="0" applyFont="1" applyFill="1" applyBorder="1" applyAlignment="1">
      <alignment horizontal="center" vertical="center"/>
    </xf>
    <xf numFmtId="0" fontId="21" fillId="39" borderId="3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textRotation="90" wrapText="1"/>
    </xf>
    <xf numFmtId="0" fontId="21" fillId="35" borderId="32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21" fillId="42" borderId="32" xfId="0" applyFont="1" applyFill="1" applyBorder="1" applyAlignment="1">
      <alignment horizontal="center" vertical="center"/>
    </xf>
    <xf numFmtId="0" fontId="21" fillId="42" borderId="34" xfId="0" applyFont="1" applyFill="1" applyBorder="1" applyAlignment="1">
      <alignment horizontal="center" vertical="center"/>
    </xf>
    <xf numFmtId="0" fontId="21" fillId="42" borderId="29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1" fillId="38" borderId="32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textRotation="90"/>
    </xf>
    <xf numFmtId="0" fontId="21" fillId="19" borderId="13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22"/>
  <sheetViews>
    <sheetView tabSelected="1"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Q27" sqref="AQ27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3.375" style="0" customWidth="1"/>
    <col min="4" max="4" width="3.625" style="0" customWidth="1"/>
    <col min="5" max="5" width="19.875" style="0" customWidth="1"/>
    <col min="6" max="6" width="3.375" style="0" customWidth="1"/>
    <col min="7" max="7" width="3.75390625" style="0" customWidth="1"/>
    <col min="8" max="8" width="18.75390625" style="0" customWidth="1"/>
    <col min="9" max="9" width="4.125" style="0" customWidth="1"/>
    <col min="10" max="10" width="3.875" style="0" customWidth="1"/>
    <col min="11" max="11" width="19.00390625" style="0" customWidth="1"/>
    <col min="12" max="12" width="4.00390625" style="0" customWidth="1"/>
    <col min="13" max="13" width="3.875" style="0" customWidth="1"/>
    <col min="14" max="14" width="20.375" style="0" customWidth="1"/>
    <col min="15" max="15" width="4.00390625" style="0" customWidth="1"/>
    <col min="16" max="16" width="4.125" style="0" customWidth="1"/>
    <col min="17" max="17" width="19.375" style="0" customWidth="1"/>
    <col min="18" max="18" width="4.125" style="0" customWidth="1"/>
    <col min="19" max="19" width="4.25390625" style="0" customWidth="1"/>
    <col min="20" max="20" width="20.125" style="0" customWidth="1"/>
    <col min="21" max="22" width="3.75390625" style="0" customWidth="1"/>
    <col min="23" max="23" width="18.375" style="0" customWidth="1"/>
    <col min="24" max="24" width="3.375" style="0" customWidth="1"/>
    <col min="25" max="25" width="3.875" style="0" customWidth="1"/>
    <col min="26" max="26" width="21.125" style="0" customWidth="1"/>
    <col min="27" max="27" width="3.625" style="0" customWidth="1"/>
    <col min="28" max="28" width="4.125" style="0" customWidth="1"/>
    <col min="29" max="29" width="22.125" style="0" customWidth="1"/>
    <col min="30" max="30" width="3.375" style="0" customWidth="1"/>
    <col min="31" max="31" width="4.375" style="0" customWidth="1"/>
    <col min="32" max="32" width="19.875" style="0" customWidth="1"/>
    <col min="33" max="34" width="4.00390625" style="0" customWidth="1"/>
    <col min="35" max="35" width="19.875" style="0" customWidth="1"/>
    <col min="36" max="36" width="3.625" style="0" customWidth="1"/>
    <col min="37" max="37" width="4.00390625" style="0" customWidth="1"/>
    <col min="38" max="38" width="20.125" style="0" customWidth="1"/>
    <col min="39" max="39" width="3.375" style="0" customWidth="1"/>
    <col min="40" max="40" width="3.625" style="0" customWidth="1"/>
    <col min="41" max="41" width="20.75390625" style="0" customWidth="1"/>
    <col min="42" max="42" width="4.75390625" style="0" customWidth="1"/>
    <col min="43" max="43" width="4.375" style="0" customWidth="1"/>
    <col min="44" max="44" width="18.875" style="0" customWidth="1"/>
    <col min="45" max="45" width="4.125" style="0" customWidth="1"/>
    <col min="46" max="46" width="4.25390625" style="0" customWidth="1"/>
    <col min="47" max="47" width="22.125" style="0" customWidth="1"/>
    <col min="48" max="58" width="4.75390625" style="0" customWidth="1"/>
    <col min="59" max="59" width="5.375" style="0" customWidth="1"/>
    <col min="60" max="70" width="4.75390625" style="0" customWidth="1"/>
    <col min="72" max="73" width="9.25390625" style="0" bestFit="1" customWidth="1"/>
  </cols>
  <sheetData>
    <row r="1" spans="1:47" ht="42" customHeight="1" thickBot="1">
      <c r="A1" s="310"/>
      <c r="B1" s="311"/>
      <c r="C1" s="320" t="s">
        <v>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2"/>
      <c r="R1" s="323" t="s">
        <v>1</v>
      </c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4"/>
      <c r="AJ1" s="318" t="s">
        <v>2</v>
      </c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</row>
    <row r="2" spans="1:70" ht="38.25" customHeight="1" thickBot="1">
      <c r="A2" s="312"/>
      <c r="B2" s="313"/>
      <c r="C2" s="303" t="s">
        <v>3</v>
      </c>
      <c r="D2" s="303"/>
      <c r="E2" s="303"/>
      <c r="F2" s="304" t="s">
        <v>4</v>
      </c>
      <c r="G2" s="305"/>
      <c r="H2" s="306"/>
      <c r="I2" s="317" t="s">
        <v>5</v>
      </c>
      <c r="J2" s="317"/>
      <c r="K2" s="317"/>
      <c r="L2" s="288" t="s">
        <v>6</v>
      </c>
      <c r="M2" s="289"/>
      <c r="N2" s="290"/>
      <c r="O2" s="288" t="s">
        <v>55</v>
      </c>
      <c r="P2" s="289"/>
      <c r="Q2" s="290"/>
      <c r="R2" s="302" t="s">
        <v>3</v>
      </c>
      <c r="S2" s="302"/>
      <c r="T2" s="302"/>
      <c r="U2" s="307" t="s">
        <v>4</v>
      </c>
      <c r="V2" s="308"/>
      <c r="W2" s="309"/>
      <c r="X2" s="302" t="s">
        <v>5</v>
      </c>
      <c r="Y2" s="302"/>
      <c r="Z2" s="302"/>
      <c r="AA2" s="283" t="s">
        <v>27</v>
      </c>
      <c r="AB2" s="284"/>
      <c r="AC2" s="285"/>
      <c r="AD2" s="283" t="s">
        <v>6</v>
      </c>
      <c r="AE2" s="284"/>
      <c r="AF2" s="285"/>
      <c r="AG2" s="283" t="s">
        <v>7</v>
      </c>
      <c r="AH2" s="284"/>
      <c r="AI2" s="285"/>
      <c r="AJ2" s="291" t="s">
        <v>3</v>
      </c>
      <c r="AK2" s="286"/>
      <c r="AL2" s="287"/>
      <c r="AM2" s="286" t="s">
        <v>4</v>
      </c>
      <c r="AN2" s="286"/>
      <c r="AO2" s="287"/>
      <c r="AP2" s="291" t="s">
        <v>5</v>
      </c>
      <c r="AQ2" s="286"/>
      <c r="AR2" s="287"/>
      <c r="AS2" s="291" t="s">
        <v>6</v>
      </c>
      <c r="AT2" s="286"/>
      <c r="AU2" s="286"/>
      <c r="AV2" s="1">
        <v>11</v>
      </c>
      <c r="AW2" s="1">
        <v>12</v>
      </c>
      <c r="AX2" s="1">
        <v>13</v>
      </c>
      <c r="AY2" s="1">
        <v>14</v>
      </c>
      <c r="AZ2" s="1">
        <v>15</v>
      </c>
      <c r="BA2" s="1"/>
      <c r="BB2" s="1">
        <v>21</v>
      </c>
      <c r="BC2" s="3">
        <v>22</v>
      </c>
      <c r="BD2" s="3">
        <v>23</v>
      </c>
      <c r="BE2" s="1">
        <v>24</v>
      </c>
      <c r="BF2" s="1">
        <v>25</v>
      </c>
      <c r="BG2" s="1">
        <v>26</v>
      </c>
      <c r="BH2" s="1">
        <v>27</v>
      </c>
      <c r="BI2" s="1">
        <v>28</v>
      </c>
      <c r="BJ2" s="1">
        <v>31</v>
      </c>
      <c r="BK2" s="1">
        <v>32</v>
      </c>
      <c r="BL2" s="1">
        <v>33</v>
      </c>
      <c r="BM2" s="1">
        <v>34</v>
      </c>
      <c r="BN2" s="1">
        <v>35</v>
      </c>
      <c r="BO2" s="1" t="s">
        <v>8</v>
      </c>
      <c r="BP2" s="1" t="s">
        <v>9</v>
      </c>
      <c r="BQ2" s="2" t="s">
        <v>10</v>
      </c>
      <c r="BR2" s="3" t="s">
        <v>11</v>
      </c>
    </row>
    <row r="3" spans="1:72" ht="20.25" customHeight="1">
      <c r="A3" s="293" t="s">
        <v>12</v>
      </c>
      <c r="B3" s="20">
        <v>1</v>
      </c>
      <c r="C3" s="169"/>
      <c r="D3" s="146">
        <v>12</v>
      </c>
      <c r="E3" s="146" t="s">
        <v>61</v>
      </c>
      <c r="F3" s="146"/>
      <c r="G3" s="4">
        <v>28</v>
      </c>
      <c r="H3" s="146" t="s">
        <v>230</v>
      </c>
      <c r="I3" s="146"/>
      <c r="J3" s="4">
        <v>22</v>
      </c>
      <c r="K3" s="146" t="s">
        <v>67</v>
      </c>
      <c r="L3" s="146"/>
      <c r="M3" s="4"/>
      <c r="N3" s="146"/>
      <c r="O3" s="146"/>
      <c r="P3" s="4">
        <v>26</v>
      </c>
      <c r="Q3" s="5" t="s">
        <v>25</v>
      </c>
      <c r="R3" s="212"/>
      <c r="S3" s="4">
        <v>23</v>
      </c>
      <c r="T3" s="29" t="s">
        <v>80</v>
      </c>
      <c r="U3" s="163"/>
      <c r="V3" s="163">
        <v>25</v>
      </c>
      <c r="W3" s="203" t="s">
        <v>86</v>
      </c>
      <c r="X3" s="169"/>
      <c r="Y3" s="4">
        <v>23</v>
      </c>
      <c r="Z3" s="146" t="s">
        <v>80</v>
      </c>
      <c r="AA3" s="146"/>
      <c r="AB3" s="4">
        <v>23</v>
      </c>
      <c r="AC3" s="146" t="s">
        <v>80</v>
      </c>
      <c r="AD3" s="146"/>
      <c r="AE3" s="4">
        <v>32</v>
      </c>
      <c r="AF3" s="146" t="s">
        <v>28</v>
      </c>
      <c r="AG3" s="146"/>
      <c r="AH3" s="4">
        <v>23</v>
      </c>
      <c r="AI3" s="185" t="s">
        <v>80</v>
      </c>
      <c r="AJ3" s="21"/>
      <c r="AK3" s="180"/>
      <c r="AL3" s="239">
        <v>1</v>
      </c>
      <c r="AM3" s="146"/>
      <c r="AN3" s="146">
        <v>31</v>
      </c>
      <c r="AO3" s="146" t="s">
        <v>81</v>
      </c>
      <c r="AP3" s="146"/>
      <c r="AQ3" s="4"/>
      <c r="AR3" s="239">
        <v>1</v>
      </c>
      <c r="AS3" s="146"/>
      <c r="AT3" s="159"/>
      <c r="AU3" s="239">
        <v>1</v>
      </c>
      <c r="AV3" s="12">
        <f aca="true" t="shared" si="0" ref="AV3:AV47">COUNTIF(C3:AU3,11)</f>
        <v>0</v>
      </c>
      <c r="AW3" s="12">
        <f aca="true" t="shared" si="1" ref="AW3:AW47">COUNTIF(C3:AU3,12)</f>
        <v>1</v>
      </c>
      <c r="AX3" s="12">
        <f aca="true" t="shared" si="2" ref="AX3:AX47">COUNTIF(C3:AU3,13)</f>
        <v>0</v>
      </c>
      <c r="AY3" s="12">
        <f aca="true" t="shared" si="3" ref="AY3:AY47">COUNTIF(C3:AU3,14)</f>
        <v>0</v>
      </c>
      <c r="AZ3" s="12">
        <f aca="true" t="shared" si="4" ref="AZ3:AZ47">COUNTIF(C3:AU3,15)</f>
        <v>0</v>
      </c>
      <c r="BA3" s="12"/>
      <c r="BB3" s="12">
        <f aca="true" t="shared" si="5" ref="BB3:BB47">COUNTIF(C3:AU3,21)</f>
        <v>0</v>
      </c>
      <c r="BC3" s="12">
        <f aca="true" t="shared" si="6" ref="BC3:BC47">COUNTIF(C3:AU3,22)</f>
        <v>1</v>
      </c>
      <c r="BD3" s="12">
        <f aca="true" t="shared" si="7" ref="BD3:BD47">COUNTIF(C3:AU3,23)</f>
        <v>4</v>
      </c>
      <c r="BE3" s="12">
        <f aca="true" t="shared" si="8" ref="BE3:BE47">COUNTIF(C3:AU3,24)</f>
        <v>0</v>
      </c>
      <c r="BF3" s="12">
        <f aca="true" t="shared" si="9" ref="BF3:BF47">COUNTIF(C3:AU3,25)</f>
        <v>1</v>
      </c>
      <c r="BG3" s="12">
        <f aca="true" t="shared" si="10" ref="BG3:BG47">COUNTIF(C3:AU3,26)</f>
        <v>1</v>
      </c>
      <c r="BH3" s="12">
        <f aca="true" t="shared" si="11" ref="BH3:BH47">COUNTIF(C3:AU3,27)</f>
        <v>0</v>
      </c>
      <c r="BI3" s="12">
        <f aca="true" t="shared" si="12" ref="BI3:BI47">COUNTIF(C3:AU3,28)</f>
        <v>1</v>
      </c>
      <c r="BJ3" s="12">
        <f aca="true" t="shared" si="13" ref="BJ3:BJ47">COUNTIF(C3:AU3,31)</f>
        <v>1</v>
      </c>
      <c r="BK3" s="12">
        <f aca="true" t="shared" si="14" ref="BK3:BK47">COUNTIF(C3:AU3,32)</f>
        <v>1</v>
      </c>
      <c r="BL3" s="12">
        <f aca="true" t="shared" si="15" ref="BL3:BL47">COUNTIF(C3:AU3,33)</f>
        <v>0</v>
      </c>
      <c r="BM3" s="12">
        <f aca="true" t="shared" si="16" ref="BM3:BM47">COUNTIF(C3:AU3,34)</f>
        <v>0</v>
      </c>
      <c r="BN3" s="12">
        <f aca="true" t="shared" si="17" ref="BN3:BN47">COUNTIF(C3:AU3,35)</f>
        <v>0</v>
      </c>
      <c r="BO3" s="12">
        <f aca="true" t="shared" si="18" ref="BO3:BO46">COUNTIF(C3:AU3,"36a")</f>
        <v>0</v>
      </c>
      <c r="BP3" s="12">
        <f aca="true" t="shared" si="19" ref="BP3:BP47">COUNTIF(C3:AU3,"36b")</f>
        <v>0</v>
      </c>
      <c r="BQ3" s="12">
        <f aca="true" t="shared" si="20" ref="BQ3:BQ47">COUNTIF(A3:AU3,"SJ")</f>
        <v>0</v>
      </c>
      <c r="BR3" s="3">
        <f aca="true" t="shared" si="21" ref="BR3:BR47">COUNTIF(C3:AU3,"SK")</f>
        <v>0</v>
      </c>
      <c r="BT3" s="8"/>
    </row>
    <row r="4" spans="1:72" ht="20.25" customHeight="1">
      <c r="A4" s="294"/>
      <c r="B4" s="10">
        <v>2</v>
      </c>
      <c r="C4" s="260"/>
      <c r="D4" s="259">
        <v>26</v>
      </c>
      <c r="E4" s="23" t="s">
        <v>190</v>
      </c>
      <c r="F4" s="23"/>
      <c r="G4" s="9">
        <v>32</v>
      </c>
      <c r="H4" s="23" t="s">
        <v>28</v>
      </c>
      <c r="I4" s="23"/>
      <c r="J4" s="148">
        <v>33</v>
      </c>
      <c r="K4" s="23" t="s">
        <v>201</v>
      </c>
      <c r="L4" s="23"/>
      <c r="M4" s="9">
        <v>12</v>
      </c>
      <c r="N4" s="23" t="s">
        <v>58</v>
      </c>
      <c r="O4" s="23"/>
      <c r="P4" s="9">
        <v>22</v>
      </c>
      <c r="Q4" s="6" t="s">
        <v>67</v>
      </c>
      <c r="R4" s="213"/>
      <c r="S4" s="9">
        <v>35</v>
      </c>
      <c r="T4" s="276" t="s">
        <v>222</v>
      </c>
      <c r="U4" s="23"/>
      <c r="V4" s="23">
        <v>25</v>
      </c>
      <c r="W4" s="200" t="s">
        <v>86</v>
      </c>
      <c r="X4" s="193"/>
      <c r="Y4" s="261">
        <v>15</v>
      </c>
      <c r="Z4" s="23" t="s">
        <v>62</v>
      </c>
      <c r="AA4" s="9"/>
      <c r="AB4" s="9">
        <v>28</v>
      </c>
      <c r="AC4" s="23" t="s">
        <v>214</v>
      </c>
      <c r="AD4" s="23"/>
      <c r="AE4" s="148">
        <v>14</v>
      </c>
      <c r="AF4" s="145" t="s">
        <v>14</v>
      </c>
      <c r="AG4" s="23"/>
      <c r="AH4" s="9">
        <v>13</v>
      </c>
      <c r="AI4" s="6" t="s">
        <v>97</v>
      </c>
      <c r="AJ4" s="22"/>
      <c r="AK4" s="149"/>
      <c r="AL4" s="240">
        <v>1</v>
      </c>
      <c r="AM4" s="23"/>
      <c r="AN4" s="23">
        <v>11</v>
      </c>
      <c r="AO4" s="23" t="s">
        <v>25</v>
      </c>
      <c r="AP4" s="23"/>
      <c r="AQ4" s="147"/>
      <c r="AR4" s="240">
        <v>1</v>
      </c>
      <c r="AS4" s="23"/>
      <c r="AT4" s="147"/>
      <c r="AU4" s="240">
        <v>1</v>
      </c>
      <c r="AV4" s="12">
        <f t="shared" si="0"/>
        <v>1</v>
      </c>
      <c r="AW4" s="12">
        <f t="shared" si="1"/>
        <v>1</v>
      </c>
      <c r="AX4" s="12">
        <f t="shared" si="2"/>
        <v>1</v>
      </c>
      <c r="AY4" s="12">
        <f t="shared" si="3"/>
        <v>1</v>
      </c>
      <c r="AZ4" s="12">
        <f t="shared" si="4"/>
        <v>1</v>
      </c>
      <c r="BA4" s="12"/>
      <c r="BB4" s="12">
        <f t="shared" si="5"/>
        <v>0</v>
      </c>
      <c r="BC4" s="12">
        <f t="shared" si="6"/>
        <v>1</v>
      </c>
      <c r="BD4" s="12">
        <f t="shared" si="7"/>
        <v>0</v>
      </c>
      <c r="BE4" s="12">
        <f t="shared" si="8"/>
        <v>0</v>
      </c>
      <c r="BF4" s="12">
        <f t="shared" si="9"/>
        <v>1</v>
      </c>
      <c r="BG4" s="12">
        <f t="shared" si="10"/>
        <v>1</v>
      </c>
      <c r="BH4" s="12">
        <f t="shared" si="11"/>
        <v>0</v>
      </c>
      <c r="BI4" s="12">
        <f t="shared" si="12"/>
        <v>1</v>
      </c>
      <c r="BJ4" s="12">
        <f t="shared" si="13"/>
        <v>0</v>
      </c>
      <c r="BK4" s="12">
        <f t="shared" si="14"/>
        <v>1</v>
      </c>
      <c r="BL4" s="12">
        <f t="shared" si="15"/>
        <v>1</v>
      </c>
      <c r="BM4" s="12">
        <f t="shared" si="16"/>
        <v>0</v>
      </c>
      <c r="BN4" s="12">
        <f t="shared" si="17"/>
        <v>1</v>
      </c>
      <c r="BO4" s="12">
        <f t="shared" si="18"/>
        <v>0</v>
      </c>
      <c r="BP4" s="12">
        <f t="shared" si="19"/>
        <v>0</v>
      </c>
      <c r="BQ4" s="12">
        <f t="shared" si="20"/>
        <v>0</v>
      </c>
      <c r="BR4" s="3">
        <f t="shared" si="21"/>
        <v>0</v>
      </c>
      <c r="BT4" s="8"/>
    </row>
    <row r="5" spans="1:72" ht="20.25" customHeight="1">
      <c r="A5" s="294"/>
      <c r="B5" s="10">
        <v>3</v>
      </c>
      <c r="C5" s="170"/>
      <c r="D5" s="23"/>
      <c r="E5" s="242">
        <v>2</v>
      </c>
      <c r="F5" s="259"/>
      <c r="G5" s="261">
        <v>22</v>
      </c>
      <c r="H5" s="23" t="s">
        <v>60</v>
      </c>
      <c r="I5" s="23"/>
      <c r="J5" s="147"/>
      <c r="K5" s="242">
        <v>2</v>
      </c>
      <c r="L5" s="23"/>
      <c r="M5" s="9">
        <v>14</v>
      </c>
      <c r="N5" s="23" t="s">
        <v>14</v>
      </c>
      <c r="O5" s="23"/>
      <c r="P5" s="9"/>
      <c r="Q5" s="243">
        <v>2</v>
      </c>
      <c r="R5" s="213"/>
      <c r="S5" s="261">
        <v>31</v>
      </c>
      <c r="T5" s="11" t="s">
        <v>81</v>
      </c>
      <c r="U5" s="23"/>
      <c r="V5" s="23">
        <v>34</v>
      </c>
      <c r="W5" s="200" t="s">
        <v>69</v>
      </c>
      <c r="X5" s="193"/>
      <c r="Y5" s="9">
        <v>32</v>
      </c>
      <c r="Z5" s="23" t="s">
        <v>28</v>
      </c>
      <c r="AA5" s="9"/>
      <c r="AB5" s="9">
        <v>26</v>
      </c>
      <c r="AC5" s="23" t="s">
        <v>90</v>
      </c>
      <c r="AD5" s="23"/>
      <c r="AE5" s="147" t="s">
        <v>122</v>
      </c>
      <c r="AF5" s="23" t="s">
        <v>77</v>
      </c>
      <c r="AG5" s="23"/>
      <c r="AH5" s="9">
        <v>13</v>
      </c>
      <c r="AI5" s="6" t="s">
        <v>97</v>
      </c>
      <c r="AJ5" s="22"/>
      <c r="AK5" s="23">
        <v>15</v>
      </c>
      <c r="AL5" s="23" t="s">
        <v>62</v>
      </c>
      <c r="AM5" s="9">
        <v>35</v>
      </c>
      <c r="AN5" s="9">
        <v>25</v>
      </c>
      <c r="AO5" s="23" t="s">
        <v>103</v>
      </c>
      <c r="AP5" s="9"/>
      <c r="AQ5" s="9">
        <v>27</v>
      </c>
      <c r="AR5" s="14" t="s">
        <v>177</v>
      </c>
      <c r="AS5" s="9"/>
      <c r="AT5" s="147" t="s">
        <v>167</v>
      </c>
      <c r="AU5" s="11" t="s">
        <v>171</v>
      </c>
      <c r="AV5" s="12">
        <f t="shared" si="0"/>
        <v>1</v>
      </c>
      <c r="AW5" s="12">
        <f t="shared" si="1"/>
        <v>0</v>
      </c>
      <c r="AX5" s="12">
        <f t="shared" si="2"/>
        <v>1</v>
      </c>
      <c r="AY5" s="12">
        <f t="shared" si="3"/>
        <v>1</v>
      </c>
      <c r="AZ5" s="12">
        <f t="shared" si="4"/>
        <v>1</v>
      </c>
      <c r="BA5" s="12"/>
      <c r="BB5" s="12">
        <f t="shared" si="5"/>
        <v>0</v>
      </c>
      <c r="BC5" s="12">
        <f t="shared" si="6"/>
        <v>1</v>
      </c>
      <c r="BD5" s="12">
        <f t="shared" si="7"/>
        <v>0</v>
      </c>
      <c r="BE5" s="12">
        <f t="shared" si="8"/>
        <v>0</v>
      </c>
      <c r="BF5" s="12">
        <f t="shared" si="9"/>
        <v>1</v>
      </c>
      <c r="BG5" s="12">
        <f t="shared" si="10"/>
        <v>1</v>
      </c>
      <c r="BH5" s="12">
        <f t="shared" si="11"/>
        <v>1</v>
      </c>
      <c r="BI5" s="12">
        <f t="shared" si="12"/>
        <v>0</v>
      </c>
      <c r="BJ5" s="12">
        <f t="shared" si="13"/>
        <v>1</v>
      </c>
      <c r="BK5" s="12">
        <f t="shared" si="14"/>
        <v>1</v>
      </c>
      <c r="BL5" s="12">
        <f t="shared" si="15"/>
        <v>1</v>
      </c>
      <c r="BM5" s="12">
        <f t="shared" si="16"/>
        <v>1</v>
      </c>
      <c r="BN5" s="12">
        <f t="shared" si="17"/>
        <v>1</v>
      </c>
      <c r="BO5" s="12">
        <f t="shared" si="18"/>
        <v>0</v>
      </c>
      <c r="BP5" s="12">
        <f t="shared" si="19"/>
        <v>0</v>
      </c>
      <c r="BQ5" s="12">
        <f t="shared" si="20"/>
        <v>0</v>
      </c>
      <c r="BR5" s="3">
        <f t="shared" si="21"/>
        <v>0</v>
      </c>
      <c r="BT5" s="8"/>
    </row>
    <row r="6" spans="1:72" ht="20.25" customHeight="1">
      <c r="A6" s="294"/>
      <c r="B6" s="10">
        <v>4</v>
      </c>
      <c r="C6" s="170"/>
      <c r="D6" s="23"/>
      <c r="E6" s="242">
        <v>2</v>
      </c>
      <c r="F6" s="23"/>
      <c r="G6" s="9">
        <v>22</v>
      </c>
      <c r="H6" s="273" t="s">
        <v>234</v>
      </c>
      <c r="I6" s="23"/>
      <c r="J6" s="9"/>
      <c r="K6" s="242">
        <v>2</v>
      </c>
      <c r="L6" s="23"/>
      <c r="M6" s="261">
        <v>22</v>
      </c>
      <c r="N6" s="23" t="s">
        <v>171</v>
      </c>
      <c r="O6" s="23"/>
      <c r="P6" s="9"/>
      <c r="Q6" s="243">
        <v>2</v>
      </c>
      <c r="R6" s="213"/>
      <c r="S6" s="147" t="s">
        <v>175</v>
      </c>
      <c r="T6" s="11" t="s">
        <v>81</v>
      </c>
      <c r="U6" s="23"/>
      <c r="V6" s="23">
        <v>34</v>
      </c>
      <c r="W6" s="200" t="s">
        <v>69</v>
      </c>
      <c r="X6" s="171"/>
      <c r="Y6" s="9">
        <v>32</v>
      </c>
      <c r="Z6" s="23" t="s">
        <v>28</v>
      </c>
      <c r="AA6" s="9"/>
      <c r="AB6" s="9">
        <v>25</v>
      </c>
      <c r="AC6" s="23" t="s">
        <v>15</v>
      </c>
      <c r="AD6" s="23"/>
      <c r="AE6" s="9">
        <v>33</v>
      </c>
      <c r="AF6" s="23" t="s">
        <v>77</v>
      </c>
      <c r="AG6" s="23"/>
      <c r="AH6" s="9">
        <v>15</v>
      </c>
      <c r="AI6" s="6" t="s">
        <v>62</v>
      </c>
      <c r="AJ6" s="187"/>
      <c r="AK6" s="23">
        <v>26</v>
      </c>
      <c r="AL6" s="273" t="s">
        <v>181</v>
      </c>
      <c r="AM6" s="9">
        <v>27</v>
      </c>
      <c r="AN6" s="261">
        <v>35</v>
      </c>
      <c r="AO6" s="23" t="s">
        <v>102</v>
      </c>
      <c r="AP6" s="9"/>
      <c r="AQ6" s="9">
        <v>13</v>
      </c>
      <c r="AR6" s="14" t="s">
        <v>106</v>
      </c>
      <c r="AS6" s="9">
        <v>14</v>
      </c>
      <c r="AT6" s="147" t="s">
        <v>118</v>
      </c>
      <c r="AU6" s="11" t="s">
        <v>109</v>
      </c>
      <c r="AV6" s="12">
        <f t="shared" si="0"/>
        <v>0</v>
      </c>
      <c r="AW6" s="12">
        <f t="shared" si="1"/>
        <v>0</v>
      </c>
      <c r="AX6" s="12">
        <f t="shared" si="2"/>
        <v>1</v>
      </c>
      <c r="AY6" s="12">
        <f t="shared" si="3"/>
        <v>1</v>
      </c>
      <c r="AZ6" s="12">
        <f t="shared" si="4"/>
        <v>1</v>
      </c>
      <c r="BA6" s="12"/>
      <c r="BB6" s="12">
        <f t="shared" si="5"/>
        <v>0</v>
      </c>
      <c r="BC6" s="12">
        <f t="shared" si="6"/>
        <v>2</v>
      </c>
      <c r="BD6" s="12">
        <f t="shared" si="7"/>
        <v>0</v>
      </c>
      <c r="BE6" s="12">
        <f t="shared" si="8"/>
        <v>0</v>
      </c>
      <c r="BF6" s="12">
        <f t="shared" si="9"/>
        <v>1</v>
      </c>
      <c r="BG6" s="12">
        <f t="shared" si="10"/>
        <v>1</v>
      </c>
      <c r="BH6" s="12">
        <f t="shared" si="11"/>
        <v>1</v>
      </c>
      <c r="BI6" s="12">
        <f t="shared" si="12"/>
        <v>1</v>
      </c>
      <c r="BJ6" s="12">
        <f t="shared" si="13"/>
        <v>1</v>
      </c>
      <c r="BK6" s="12">
        <f t="shared" si="14"/>
        <v>1</v>
      </c>
      <c r="BL6" s="12">
        <f t="shared" si="15"/>
        <v>1</v>
      </c>
      <c r="BM6" s="12">
        <f t="shared" si="16"/>
        <v>1</v>
      </c>
      <c r="BN6" s="12">
        <f t="shared" si="17"/>
        <v>1</v>
      </c>
      <c r="BO6" s="12">
        <f t="shared" si="18"/>
        <v>0</v>
      </c>
      <c r="BP6" s="12">
        <f t="shared" si="19"/>
        <v>0</v>
      </c>
      <c r="BQ6" s="12">
        <f t="shared" si="20"/>
        <v>0</v>
      </c>
      <c r="BR6" s="3">
        <f t="shared" si="21"/>
        <v>0</v>
      </c>
      <c r="BT6" s="8"/>
    </row>
    <row r="7" spans="1:72" ht="20.25" customHeight="1">
      <c r="A7" s="294"/>
      <c r="B7" s="10">
        <v>5</v>
      </c>
      <c r="C7" s="170"/>
      <c r="D7" s="23">
        <v>14</v>
      </c>
      <c r="E7" s="23" t="s">
        <v>14</v>
      </c>
      <c r="F7" s="23" t="s">
        <v>115</v>
      </c>
      <c r="G7" s="9">
        <v>21</v>
      </c>
      <c r="H7" s="23" t="s">
        <v>63</v>
      </c>
      <c r="I7" s="23"/>
      <c r="J7" s="9">
        <v>27</v>
      </c>
      <c r="K7" s="23" t="s">
        <v>68</v>
      </c>
      <c r="L7" s="23"/>
      <c r="M7" s="9">
        <v>15</v>
      </c>
      <c r="N7" s="23" t="s">
        <v>180</v>
      </c>
      <c r="O7" s="23"/>
      <c r="P7" s="9">
        <v>12</v>
      </c>
      <c r="Q7" s="6" t="s">
        <v>60</v>
      </c>
      <c r="R7" s="213"/>
      <c r="S7" s="9">
        <v>27</v>
      </c>
      <c r="T7" s="11" t="s">
        <v>196</v>
      </c>
      <c r="U7" s="23" t="s">
        <v>11</v>
      </c>
      <c r="V7" s="23">
        <v>24</v>
      </c>
      <c r="W7" s="200" t="s">
        <v>87</v>
      </c>
      <c r="X7" s="171"/>
      <c r="Y7" s="9">
        <v>32</v>
      </c>
      <c r="Z7" s="273" t="s">
        <v>105</v>
      </c>
      <c r="AA7" s="9"/>
      <c r="AB7" s="261">
        <v>31</v>
      </c>
      <c r="AC7" s="23" t="s">
        <v>81</v>
      </c>
      <c r="AD7" s="23"/>
      <c r="AE7" s="9">
        <v>33</v>
      </c>
      <c r="AF7" s="23" t="s">
        <v>79</v>
      </c>
      <c r="AG7" s="23"/>
      <c r="AH7" s="261">
        <v>28</v>
      </c>
      <c r="AI7" s="6" t="s">
        <v>72</v>
      </c>
      <c r="AJ7" s="187"/>
      <c r="AK7" s="149" t="s">
        <v>114</v>
      </c>
      <c r="AL7" s="23" t="s">
        <v>171</v>
      </c>
      <c r="AM7" s="9"/>
      <c r="AN7" s="9">
        <v>35</v>
      </c>
      <c r="AO7" s="23" t="s">
        <v>73</v>
      </c>
      <c r="AP7" s="9"/>
      <c r="AQ7" s="9">
        <v>25</v>
      </c>
      <c r="AR7" s="14" t="s">
        <v>15</v>
      </c>
      <c r="AS7" s="9"/>
      <c r="AT7" s="147" t="s">
        <v>119</v>
      </c>
      <c r="AU7" s="11" t="s">
        <v>69</v>
      </c>
      <c r="AV7" s="12">
        <f t="shared" si="0"/>
        <v>0</v>
      </c>
      <c r="AW7" s="12">
        <f t="shared" si="1"/>
        <v>1</v>
      </c>
      <c r="AX7" s="12">
        <f t="shared" si="2"/>
        <v>0</v>
      </c>
      <c r="AY7" s="12">
        <f t="shared" si="3"/>
        <v>1</v>
      </c>
      <c r="AZ7" s="12">
        <f t="shared" si="4"/>
        <v>1</v>
      </c>
      <c r="BA7" s="12"/>
      <c r="BB7" s="12">
        <f t="shared" si="5"/>
        <v>1</v>
      </c>
      <c r="BC7" s="12">
        <f t="shared" si="6"/>
        <v>1</v>
      </c>
      <c r="BD7" s="12">
        <f t="shared" si="7"/>
        <v>0</v>
      </c>
      <c r="BE7" s="12">
        <f t="shared" si="8"/>
        <v>1</v>
      </c>
      <c r="BF7" s="12">
        <f t="shared" si="9"/>
        <v>1</v>
      </c>
      <c r="BG7" s="12">
        <f t="shared" si="10"/>
        <v>0</v>
      </c>
      <c r="BH7" s="12">
        <f t="shared" si="11"/>
        <v>2</v>
      </c>
      <c r="BI7" s="12">
        <f t="shared" si="12"/>
        <v>1</v>
      </c>
      <c r="BJ7" s="12">
        <f t="shared" si="13"/>
        <v>1</v>
      </c>
      <c r="BK7" s="12">
        <f t="shared" si="14"/>
        <v>1</v>
      </c>
      <c r="BL7" s="12">
        <f t="shared" si="15"/>
        <v>1</v>
      </c>
      <c r="BM7" s="12">
        <f t="shared" si="16"/>
        <v>1</v>
      </c>
      <c r="BN7" s="12">
        <f t="shared" si="17"/>
        <v>1</v>
      </c>
      <c r="BO7" s="12">
        <f t="shared" si="18"/>
        <v>0</v>
      </c>
      <c r="BP7" s="12">
        <f t="shared" si="19"/>
        <v>1</v>
      </c>
      <c r="BQ7" s="12">
        <f t="shared" si="20"/>
        <v>0</v>
      </c>
      <c r="BR7" s="3">
        <f t="shared" si="21"/>
        <v>1</v>
      </c>
      <c r="BT7" s="8"/>
    </row>
    <row r="8" spans="1:72" ht="20.25" customHeight="1">
      <c r="A8" s="294"/>
      <c r="B8" s="10">
        <v>6</v>
      </c>
      <c r="C8" s="170"/>
      <c r="D8" s="23">
        <v>32</v>
      </c>
      <c r="E8" s="23" t="s">
        <v>28</v>
      </c>
      <c r="F8" s="23" t="s">
        <v>115</v>
      </c>
      <c r="G8" s="9">
        <v>21</v>
      </c>
      <c r="H8" s="23" t="s">
        <v>63</v>
      </c>
      <c r="I8" s="23"/>
      <c r="J8" s="261">
        <v>22</v>
      </c>
      <c r="K8" s="23" t="s">
        <v>25</v>
      </c>
      <c r="L8" s="23"/>
      <c r="M8" s="9">
        <v>28</v>
      </c>
      <c r="N8" s="23" t="s">
        <v>211</v>
      </c>
      <c r="O8" s="23"/>
      <c r="P8" s="9">
        <v>14</v>
      </c>
      <c r="Q8" s="6" t="s">
        <v>218</v>
      </c>
      <c r="R8" s="213"/>
      <c r="S8" s="9">
        <v>35</v>
      </c>
      <c r="T8" s="11" t="s">
        <v>73</v>
      </c>
      <c r="U8" s="23" t="s">
        <v>11</v>
      </c>
      <c r="V8" s="23">
        <v>24</v>
      </c>
      <c r="W8" s="200" t="s">
        <v>87</v>
      </c>
      <c r="X8" s="171"/>
      <c r="Y8" s="9" t="s">
        <v>170</v>
      </c>
      <c r="Z8" s="23" t="s">
        <v>20</v>
      </c>
      <c r="AA8" s="9"/>
      <c r="AB8" s="23" t="s">
        <v>170</v>
      </c>
      <c r="AC8" s="23" t="s">
        <v>20</v>
      </c>
      <c r="AD8" s="23"/>
      <c r="AE8" s="9">
        <v>33</v>
      </c>
      <c r="AF8" s="273" t="s">
        <v>95</v>
      </c>
      <c r="AG8" s="23"/>
      <c r="AH8" s="9">
        <v>15</v>
      </c>
      <c r="AI8" s="6" t="s">
        <v>62</v>
      </c>
      <c r="AJ8" s="187"/>
      <c r="AK8" s="23">
        <v>23</v>
      </c>
      <c r="AL8" s="23" t="s">
        <v>182</v>
      </c>
      <c r="AM8" s="9">
        <v>25</v>
      </c>
      <c r="AN8" s="147" t="s">
        <v>116</v>
      </c>
      <c r="AO8" s="14" t="s">
        <v>100</v>
      </c>
      <c r="AP8" s="9"/>
      <c r="AQ8" s="261">
        <v>13</v>
      </c>
      <c r="AR8" s="277" t="s">
        <v>178</v>
      </c>
      <c r="AS8" s="33"/>
      <c r="AT8" s="147" t="s">
        <v>119</v>
      </c>
      <c r="AU8" s="11" t="s">
        <v>69</v>
      </c>
      <c r="AV8" s="12">
        <f t="shared" si="0"/>
        <v>0</v>
      </c>
      <c r="AW8" s="12">
        <f t="shared" si="1"/>
        <v>0</v>
      </c>
      <c r="AX8" s="12">
        <f t="shared" si="2"/>
        <v>1</v>
      </c>
      <c r="AY8" s="12">
        <f t="shared" si="3"/>
        <v>1</v>
      </c>
      <c r="AZ8" s="12">
        <f t="shared" si="4"/>
        <v>1</v>
      </c>
      <c r="BA8" s="12"/>
      <c r="BB8" s="12">
        <f t="shared" si="5"/>
        <v>1</v>
      </c>
      <c r="BC8" s="12">
        <f t="shared" si="6"/>
        <v>1</v>
      </c>
      <c r="BD8" s="12">
        <f t="shared" si="7"/>
        <v>1</v>
      </c>
      <c r="BE8" s="12">
        <f t="shared" si="8"/>
        <v>1</v>
      </c>
      <c r="BF8" s="12">
        <f t="shared" si="9"/>
        <v>1</v>
      </c>
      <c r="BG8" s="12">
        <f t="shared" si="10"/>
        <v>0</v>
      </c>
      <c r="BH8" s="12">
        <f t="shared" si="11"/>
        <v>1</v>
      </c>
      <c r="BI8" s="12">
        <f t="shared" si="12"/>
        <v>1</v>
      </c>
      <c r="BJ8" s="12">
        <f t="shared" si="13"/>
        <v>0</v>
      </c>
      <c r="BK8" s="12">
        <f t="shared" si="14"/>
        <v>1</v>
      </c>
      <c r="BL8" s="12">
        <f t="shared" si="15"/>
        <v>1</v>
      </c>
      <c r="BM8" s="12">
        <f t="shared" si="16"/>
        <v>1</v>
      </c>
      <c r="BN8" s="12">
        <f t="shared" si="17"/>
        <v>1</v>
      </c>
      <c r="BO8" s="12">
        <f t="shared" si="18"/>
        <v>0</v>
      </c>
      <c r="BP8" s="12">
        <f t="shared" si="19"/>
        <v>1</v>
      </c>
      <c r="BQ8" s="12">
        <f t="shared" si="20"/>
        <v>0</v>
      </c>
      <c r="BR8" s="3">
        <f t="shared" si="21"/>
        <v>1</v>
      </c>
      <c r="BT8" s="8"/>
    </row>
    <row r="9" spans="1:72" ht="20.25" customHeight="1">
      <c r="A9" s="294"/>
      <c r="B9" s="10">
        <v>7</v>
      </c>
      <c r="C9" s="170"/>
      <c r="D9" s="23">
        <v>34</v>
      </c>
      <c r="E9" s="23" t="s">
        <v>56</v>
      </c>
      <c r="F9" s="23"/>
      <c r="G9" s="23">
        <v>22</v>
      </c>
      <c r="H9" s="259" t="s">
        <v>25</v>
      </c>
      <c r="I9" s="23"/>
      <c r="J9" s="9"/>
      <c r="K9" s="23"/>
      <c r="L9" s="23"/>
      <c r="M9" s="259">
        <v>21</v>
      </c>
      <c r="N9" s="23" t="s">
        <v>235</v>
      </c>
      <c r="O9" s="23"/>
      <c r="P9" s="9">
        <v>28</v>
      </c>
      <c r="Q9" s="275" t="s">
        <v>76</v>
      </c>
      <c r="R9" s="213"/>
      <c r="S9" s="9">
        <v>13</v>
      </c>
      <c r="T9" s="11" t="s">
        <v>221</v>
      </c>
      <c r="U9" s="9" t="s">
        <v>11</v>
      </c>
      <c r="V9" s="9">
        <v>24</v>
      </c>
      <c r="W9" s="200" t="s">
        <v>87</v>
      </c>
      <c r="X9" s="171"/>
      <c r="Y9" s="23" t="s">
        <v>170</v>
      </c>
      <c r="Z9" s="23" t="s">
        <v>20</v>
      </c>
      <c r="AA9" s="9"/>
      <c r="AB9" s="23" t="s">
        <v>170</v>
      </c>
      <c r="AC9" s="23" t="s">
        <v>20</v>
      </c>
      <c r="AD9" s="23"/>
      <c r="AE9" s="9"/>
      <c r="AF9" s="23"/>
      <c r="AG9" s="23"/>
      <c r="AH9" s="9">
        <v>11</v>
      </c>
      <c r="AI9" s="275" t="s">
        <v>98</v>
      </c>
      <c r="AJ9" s="22">
        <v>14</v>
      </c>
      <c r="AK9" s="259">
        <v>12</v>
      </c>
      <c r="AL9" s="23" t="s">
        <v>183</v>
      </c>
      <c r="AM9" s="9">
        <v>25</v>
      </c>
      <c r="AN9" s="9">
        <v>27</v>
      </c>
      <c r="AO9" s="23" t="s">
        <v>100</v>
      </c>
      <c r="AP9" s="23"/>
      <c r="AQ9" s="9" t="s">
        <v>9</v>
      </c>
      <c r="AR9" s="23" t="s">
        <v>83</v>
      </c>
      <c r="AS9" s="23">
        <v>33</v>
      </c>
      <c r="AT9" s="147" t="s">
        <v>118</v>
      </c>
      <c r="AU9" s="11" t="s">
        <v>172</v>
      </c>
      <c r="AV9" s="12">
        <f t="shared" si="0"/>
        <v>1</v>
      </c>
      <c r="AW9" s="12">
        <f t="shared" si="1"/>
        <v>1</v>
      </c>
      <c r="AX9" s="12">
        <f t="shared" si="2"/>
        <v>1</v>
      </c>
      <c r="AY9" s="12">
        <f t="shared" si="3"/>
        <v>1</v>
      </c>
      <c r="AZ9" s="12">
        <f t="shared" si="4"/>
        <v>0</v>
      </c>
      <c r="BA9" s="12"/>
      <c r="BB9" s="12">
        <f t="shared" si="5"/>
        <v>1</v>
      </c>
      <c r="BC9" s="12">
        <f t="shared" si="6"/>
        <v>1</v>
      </c>
      <c r="BD9" s="12">
        <f t="shared" si="7"/>
        <v>0</v>
      </c>
      <c r="BE9" s="12">
        <f t="shared" si="8"/>
        <v>1</v>
      </c>
      <c r="BF9" s="12">
        <f t="shared" si="9"/>
        <v>1</v>
      </c>
      <c r="BG9" s="12">
        <f t="shared" si="10"/>
        <v>0</v>
      </c>
      <c r="BH9" s="12">
        <f t="shared" si="11"/>
        <v>1</v>
      </c>
      <c r="BI9" s="12">
        <f t="shared" si="12"/>
        <v>2</v>
      </c>
      <c r="BJ9" s="12">
        <f t="shared" si="13"/>
        <v>0</v>
      </c>
      <c r="BK9" s="12">
        <f t="shared" si="14"/>
        <v>0</v>
      </c>
      <c r="BL9" s="12">
        <f t="shared" si="15"/>
        <v>1</v>
      </c>
      <c r="BM9" s="12">
        <f t="shared" si="16"/>
        <v>1</v>
      </c>
      <c r="BN9" s="12">
        <f t="shared" si="17"/>
        <v>0</v>
      </c>
      <c r="BO9" s="12">
        <f t="shared" si="18"/>
        <v>0</v>
      </c>
      <c r="BP9" s="12">
        <f t="shared" si="19"/>
        <v>1</v>
      </c>
      <c r="BQ9" s="12">
        <f t="shared" si="20"/>
        <v>0</v>
      </c>
      <c r="BR9" s="12">
        <f t="shared" si="21"/>
        <v>1</v>
      </c>
      <c r="BT9" s="8"/>
    </row>
    <row r="10" spans="1:72" ht="20.25" customHeight="1">
      <c r="A10" s="294"/>
      <c r="B10" s="10">
        <v>8</v>
      </c>
      <c r="C10" s="170"/>
      <c r="D10" s="23">
        <v>22</v>
      </c>
      <c r="E10" s="259" t="s">
        <v>191</v>
      </c>
      <c r="F10" s="23"/>
      <c r="G10" s="23"/>
      <c r="H10" s="107"/>
      <c r="I10" s="23"/>
      <c r="J10" s="9"/>
      <c r="K10" s="107"/>
      <c r="L10" s="23"/>
      <c r="M10" s="23"/>
      <c r="N10" s="107"/>
      <c r="O10" s="9"/>
      <c r="P10" s="9"/>
      <c r="Q10" s="210"/>
      <c r="R10" s="213"/>
      <c r="S10" s="23">
        <v>13</v>
      </c>
      <c r="T10" s="199" t="s">
        <v>221</v>
      </c>
      <c r="U10" s="107"/>
      <c r="V10" s="107"/>
      <c r="W10" s="106"/>
      <c r="X10" s="171"/>
      <c r="Y10" s="259"/>
      <c r="Z10" s="23"/>
      <c r="AA10" s="9"/>
      <c r="AB10" s="23">
        <v>24</v>
      </c>
      <c r="AC10" s="23" t="s">
        <v>93</v>
      </c>
      <c r="AD10" s="23"/>
      <c r="AE10" s="9"/>
      <c r="AF10" s="23"/>
      <c r="AG10" s="23"/>
      <c r="AH10" s="268" t="s">
        <v>9</v>
      </c>
      <c r="AI10" s="6" t="s">
        <v>83</v>
      </c>
      <c r="AJ10" s="22">
        <v>14</v>
      </c>
      <c r="AK10" s="23">
        <v>12</v>
      </c>
      <c r="AL10" s="23" t="s">
        <v>183</v>
      </c>
      <c r="AM10" s="23"/>
      <c r="AN10" s="9" t="s">
        <v>170</v>
      </c>
      <c r="AO10" s="23" t="s">
        <v>20</v>
      </c>
      <c r="AP10" s="23"/>
      <c r="AQ10" s="147"/>
      <c r="AR10" s="23"/>
      <c r="AS10" s="23"/>
      <c r="AT10" s="266"/>
      <c r="AU10" s="23"/>
      <c r="AV10" s="12">
        <f t="shared" si="0"/>
        <v>0</v>
      </c>
      <c r="AW10" s="12">
        <f t="shared" si="1"/>
        <v>1</v>
      </c>
      <c r="AX10" s="12">
        <f t="shared" si="2"/>
        <v>1</v>
      </c>
      <c r="AY10" s="12">
        <f t="shared" si="3"/>
        <v>1</v>
      </c>
      <c r="AZ10" s="12">
        <f t="shared" si="4"/>
        <v>0</v>
      </c>
      <c r="BA10" s="12"/>
      <c r="BB10" s="12">
        <f t="shared" si="5"/>
        <v>0</v>
      </c>
      <c r="BC10" s="12">
        <f t="shared" si="6"/>
        <v>1</v>
      </c>
      <c r="BD10" s="12">
        <f t="shared" si="7"/>
        <v>0</v>
      </c>
      <c r="BE10" s="12">
        <f t="shared" si="8"/>
        <v>1</v>
      </c>
      <c r="BF10" s="12">
        <f t="shared" si="9"/>
        <v>0</v>
      </c>
      <c r="BG10" s="12">
        <f t="shared" si="10"/>
        <v>0</v>
      </c>
      <c r="BH10" s="12">
        <f t="shared" si="11"/>
        <v>0</v>
      </c>
      <c r="BI10" s="12">
        <f t="shared" si="12"/>
        <v>0</v>
      </c>
      <c r="BJ10" s="12">
        <f t="shared" si="13"/>
        <v>0</v>
      </c>
      <c r="BK10" s="12">
        <f t="shared" si="14"/>
        <v>0</v>
      </c>
      <c r="BL10" s="12">
        <f t="shared" si="15"/>
        <v>0</v>
      </c>
      <c r="BM10" s="12">
        <f t="shared" si="16"/>
        <v>0</v>
      </c>
      <c r="BN10" s="12">
        <f t="shared" si="17"/>
        <v>0</v>
      </c>
      <c r="BO10" s="12">
        <f t="shared" si="18"/>
        <v>0</v>
      </c>
      <c r="BP10" s="12">
        <f t="shared" si="19"/>
        <v>1</v>
      </c>
      <c r="BQ10" s="12">
        <f t="shared" si="20"/>
        <v>0</v>
      </c>
      <c r="BR10" s="12">
        <f t="shared" si="21"/>
        <v>0</v>
      </c>
      <c r="BT10" s="8"/>
    </row>
    <row r="11" spans="1:72" ht="20.25" customHeight="1" thickBot="1">
      <c r="A11" s="295"/>
      <c r="B11" s="161">
        <v>9</v>
      </c>
      <c r="C11" s="172"/>
      <c r="D11" s="157"/>
      <c r="E11" s="157"/>
      <c r="F11" s="157"/>
      <c r="G11" s="157"/>
      <c r="H11" s="157"/>
      <c r="I11" s="157"/>
      <c r="J11" s="156"/>
      <c r="K11" s="157"/>
      <c r="L11" s="157"/>
      <c r="M11" s="157"/>
      <c r="N11" s="157"/>
      <c r="O11" s="157"/>
      <c r="P11" s="156"/>
      <c r="Q11" s="174"/>
      <c r="R11" s="214"/>
      <c r="S11" s="157"/>
      <c r="T11" s="168"/>
      <c r="U11" s="157"/>
      <c r="V11" s="157"/>
      <c r="W11" s="201"/>
      <c r="X11" s="173"/>
      <c r="Y11" s="157"/>
      <c r="Z11" s="157"/>
      <c r="AA11" s="156"/>
      <c r="AB11" s="157"/>
      <c r="AC11" s="157"/>
      <c r="AD11" s="157"/>
      <c r="AE11" s="157"/>
      <c r="AF11" s="157"/>
      <c r="AG11" s="157"/>
      <c r="AH11" s="156"/>
      <c r="AI11" s="174"/>
      <c r="AJ11" s="175"/>
      <c r="AK11" s="157"/>
      <c r="AL11" s="157"/>
      <c r="AM11" s="157"/>
      <c r="AN11" s="156"/>
      <c r="AO11" s="157"/>
      <c r="AP11" s="156"/>
      <c r="AQ11" s="156"/>
      <c r="AR11" s="158"/>
      <c r="AS11" s="156"/>
      <c r="AT11" s="156"/>
      <c r="AU11" s="166"/>
      <c r="AV11" s="19">
        <f t="shared" si="0"/>
        <v>0</v>
      </c>
      <c r="AW11" s="19">
        <f t="shared" si="1"/>
        <v>0</v>
      </c>
      <c r="AX11" s="19">
        <f t="shared" si="2"/>
        <v>0</v>
      </c>
      <c r="AY11" s="19">
        <f t="shared" si="3"/>
        <v>0</v>
      </c>
      <c r="AZ11" s="19">
        <f t="shared" si="4"/>
        <v>0</v>
      </c>
      <c r="BA11" s="19"/>
      <c r="BB11" s="19">
        <f t="shared" si="5"/>
        <v>0</v>
      </c>
      <c r="BC11" s="19">
        <f t="shared" si="6"/>
        <v>0</v>
      </c>
      <c r="BD11" s="19">
        <f t="shared" si="7"/>
        <v>0</v>
      </c>
      <c r="BE11" s="19">
        <f t="shared" si="8"/>
        <v>0</v>
      </c>
      <c r="BF11" s="19">
        <f t="shared" si="9"/>
        <v>0</v>
      </c>
      <c r="BG11" s="19">
        <f t="shared" si="10"/>
        <v>0</v>
      </c>
      <c r="BH11" s="19">
        <f t="shared" si="11"/>
        <v>0</v>
      </c>
      <c r="BI11" s="19">
        <f t="shared" si="12"/>
        <v>0</v>
      </c>
      <c r="BJ11" s="19">
        <f t="shared" si="13"/>
        <v>0</v>
      </c>
      <c r="BK11" s="19">
        <f t="shared" si="14"/>
        <v>0</v>
      </c>
      <c r="BL11" s="19">
        <f t="shared" si="15"/>
        <v>0</v>
      </c>
      <c r="BM11" s="19">
        <f t="shared" si="16"/>
        <v>0</v>
      </c>
      <c r="BN11" s="19">
        <f t="shared" si="17"/>
        <v>0</v>
      </c>
      <c r="BO11" s="19">
        <f t="shared" si="18"/>
        <v>0</v>
      </c>
      <c r="BP11" s="19">
        <f t="shared" si="19"/>
        <v>0</v>
      </c>
      <c r="BQ11" s="19">
        <f t="shared" si="20"/>
        <v>0</v>
      </c>
      <c r="BR11" s="19">
        <f t="shared" si="21"/>
        <v>0</v>
      </c>
      <c r="BT11" s="8"/>
    </row>
    <row r="12" spans="1:72" ht="20.25" customHeight="1">
      <c r="A12" s="296" t="s">
        <v>16</v>
      </c>
      <c r="B12" s="20">
        <v>1</v>
      </c>
      <c r="C12" s="192"/>
      <c r="D12" s="4">
        <v>12</v>
      </c>
      <c r="E12" s="164" t="s">
        <v>61</v>
      </c>
      <c r="F12" s="164"/>
      <c r="G12" s="165"/>
      <c r="H12" s="146"/>
      <c r="I12" s="146"/>
      <c r="J12" s="4">
        <v>34</v>
      </c>
      <c r="K12" s="29" t="s">
        <v>69</v>
      </c>
      <c r="L12" s="4"/>
      <c r="M12" s="4">
        <v>15</v>
      </c>
      <c r="N12" s="146" t="s">
        <v>62</v>
      </c>
      <c r="O12" s="146"/>
      <c r="P12" s="4"/>
      <c r="Q12" s="5"/>
      <c r="R12" s="229"/>
      <c r="S12" s="230">
        <v>35</v>
      </c>
      <c r="T12" s="29" t="s">
        <v>74</v>
      </c>
      <c r="U12" s="146"/>
      <c r="V12" s="146">
        <v>31</v>
      </c>
      <c r="W12" s="146" t="s">
        <v>29</v>
      </c>
      <c r="X12" s="207"/>
      <c r="Y12" s="4">
        <v>25</v>
      </c>
      <c r="Z12" s="5" t="s">
        <v>227</v>
      </c>
      <c r="AA12" s="4"/>
      <c r="AB12" s="4">
        <v>24</v>
      </c>
      <c r="AC12" s="146" t="s">
        <v>93</v>
      </c>
      <c r="AD12" s="227"/>
      <c r="AE12" s="223">
        <v>32</v>
      </c>
      <c r="AF12" s="5" t="s">
        <v>188</v>
      </c>
      <c r="AG12" s="146"/>
      <c r="AH12" s="4">
        <v>28</v>
      </c>
      <c r="AI12" s="5" t="s">
        <v>72</v>
      </c>
      <c r="AJ12" s="21"/>
      <c r="AK12" s="146"/>
      <c r="AL12" s="244">
        <v>3</v>
      </c>
      <c r="AM12" s="4"/>
      <c r="AN12" s="165"/>
      <c r="AO12" s="244">
        <v>3</v>
      </c>
      <c r="AP12" s="146"/>
      <c r="AQ12" s="159"/>
      <c r="AR12" s="244">
        <v>3</v>
      </c>
      <c r="AS12" s="146"/>
      <c r="AT12" s="4"/>
      <c r="AU12" s="244">
        <v>3</v>
      </c>
      <c r="AV12" s="12">
        <f t="shared" si="0"/>
        <v>0</v>
      </c>
      <c r="AW12" s="12">
        <f t="shared" si="1"/>
        <v>1</v>
      </c>
      <c r="AX12" s="12">
        <f t="shared" si="2"/>
        <v>0</v>
      </c>
      <c r="AY12" s="12">
        <f t="shared" si="3"/>
        <v>0</v>
      </c>
      <c r="AZ12" s="12">
        <f t="shared" si="4"/>
        <v>1</v>
      </c>
      <c r="BA12" s="12"/>
      <c r="BB12" s="12">
        <f t="shared" si="5"/>
        <v>0</v>
      </c>
      <c r="BC12" s="12">
        <f t="shared" si="6"/>
        <v>0</v>
      </c>
      <c r="BD12" s="12">
        <f t="shared" si="7"/>
        <v>0</v>
      </c>
      <c r="BE12" s="12">
        <f t="shared" si="8"/>
        <v>1</v>
      </c>
      <c r="BF12" s="12">
        <f t="shared" si="9"/>
        <v>1</v>
      </c>
      <c r="BG12" s="12">
        <f t="shared" si="10"/>
        <v>0</v>
      </c>
      <c r="BH12" s="12">
        <f t="shared" si="11"/>
        <v>0</v>
      </c>
      <c r="BI12" s="12">
        <f t="shared" si="12"/>
        <v>1</v>
      </c>
      <c r="BJ12" s="12">
        <f t="shared" si="13"/>
        <v>1</v>
      </c>
      <c r="BK12" s="12">
        <f t="shared" si="14"/>
        <v>1</v>
      </c>
      <c r="BL12" s="12">
        <f t="shared" si="15"/>
        <v>0</v>
      </c>
      <c r="BM12" s="12">
        <f t="shared" si="16"/>
        <v>1</v>
      </c>
      <c r="BN12" s="12">
        <f t="shared" si="17"/>
        <v>1</v>
      </c>
      <c r="BO12" s="12">
        <f t="shared" si="18"/>
        <v>0</v>
      </c>
      <c r="BP12" s="12">
        <f t="shared" si="19"/>
        <v>0</v>
      </c>
      <c r="BQ12" s="12">
        <f t="shared" si="20"/>
        <v>0</v>
      </c>
      <c r="BR12" s="12">
        <f t="shared" si="21"/>
        <v>0</v>
      </c>
      <c r="BT12" s="8"/>
    </row>
    <row r="13" spans="1:72" ht="20.25" customHeight="1">
      <c r="A13" s="297"/>
      <c r="B13" s="10">
        <v>2</v>
      </c>
      <c r="C13" s="193"/>
      <c r="D13" s="9">
        <v>25</v>
      </c>
      <c r="E13" s="150" t="s">
        <v>179</v>
      </c>
      <c r="F13" s="150"/>
      <c r="G13" s="9">
        <v>15</v>
      </c>
      <c r="H13" s="150" t="s">
        <v>62</v>
      </c>
      <c r="I13" s="150"/>
      <c r="J13" s="33">
        <v>34</v>
      </c>
      <c r="K13" s="11" t="s">
        <v>69</v>
      </c>
      <c r="L13" s="33"/>
      <c r="M13" s="33">
        <v>21</v>
      </c>
      <c r="N13" s="150" t="s">
        <v>71</v>
      </c>
      <c r="O13" s="150"/>
      <c r="P13" s="33">
        <v>12</v>
      </c>
      <c r="Q13" s="217" t="s">
        <v>58</v>
      </c>
      <c r="R13" s="231"/>
      <c r="S13" s="232">
        <v>35</v>
      </c>
      <c r="T13" s="11" t="s">
        <v>74</v>
      </c>
      <c r="U13" s="23"/>
      <c r="V13" s="23">
        <v>31</v>
      </c>
      <c r="W13" s="23" t="s">
        <v>29</v>
      </c>
      <c r="X13" s="205"/>
      <c r="Y13" s="9">
        <v>32</v>
      </c>
      <c r="Z13" s="150" t="s">
        <v>28</v>
      </c>
      <c r="AA13" s="33"/>
      <c r="AB13" s="33">
        <v>24</v>
      </c>
      <c r="AC13" s="23" t="s">
        <v>93</v>
      </c>
      <c r="AD13" s="217"/>
      <c r="AE13" s="224">
        <v>22</v>
      </c>
      <c r="AF13" s="150" t="s">
        <v>192</v>
      </c>
      <c r="AG13" s="150"/>
      <c r="AH13" s="33">
        <v>28</v>
      </c>
      <c r="AI13" s="6" t="s">
        <v>72</v>
      </c>
      <c r="AJ13" s="22"/>
      <c r="AK13" s="145"/>
      <c r="AL13" s="245">
        <v>3</v>
      </c>
      <c r="AM13" s="9"/>
      <c r="AN13" s="148"/>
      <c r="AO13" s="245">
        <v>3</v>
      </c>
      <c r="AP13" s="23"/>
      <c r="AQ13" s="151"/>
      <c r="AR13" s="245">
        <v>3</v>
      </c>
      <c r="AS13" s="148"/>
      <c r="AT13" s="148"/>
      <c r="AU13" s="245">
        <v>3</v>
      </c>
      <c r="AV13" s="12">
        <f t="shared" si="0"/>
        <v>0</v>
      </c>
      <c r="AW13" s="12">
        <f t="shared" si="1"/>
        <v>1</v>
      </c>
      <c r="AX13" s="12">
        <f t="shared" si="2"/>
        <v>0</v>
      </c>
      <c r="AY13" s="12">
        <f t="shared" si="3"/>
        <v>0</v>
      </c>
      <c r="AZ13" s="12">
        <f t="shared" si="4"/>
        <v>1</v>
      </c>
      <c r="BA13" s="12"/>
      <c r="BB13" s="12">
        <f t="shared" si="5"/>
        <v>1</v>
      </c>
      <c r="BC13" s="12">
        <f t="shared" si="6"/>
        <v>1</v>
      </c>
      <c r="BD13" s="12">
        <f t="shared" si="7"/>
        <v>0</v>
      </c>
      <c r="BE13" s="12">
        <f t="shared" si="8"/>
        <v>1</v>
      </c>
      <c r="BF13" s="12">
        <f t="shared" si="9"/>
        <v>1</v>
      </c>
      <c r="BG13" s="12">
        <f t="shared" si="10"/>
        <v>0</v>
      </c>
      <c r="BH13" s="12">
        <f t="shared" si="11"/>
        <v>0</v>
      </c>
      <c r="BI13" s="12">
        <f t="shared" si="12"/>
        <v>1</v>
      </c>
      <c r="BJ13" s="12">
        <f t="shared" si="13"/>
        <v>1</v>
      </c>
      <c r="BK13" s="12">
        <f t="shared" si="14"/>
        <v>1</v>
      </c>
      <c r="BL13" s="12">
        <f t="shared" si="15"/>
        <v>0</v>
      </c>
      <c r="BM13" s="12">
        <f t="shared" si="16"/>
        <v>1</v>
      </c>
      <c r="BN13" s="12">
        <f t="shared" si="17"/>
        <v>1</v>
      </c>
      <c r="BO13" s="12">
        <f t="shared" si="18"/>
        <v>0</v>
      </c>
      <c r="BP13" s="12">
        <f t="shared" si="19"/>
        <v>0</v>
      </c>
      <c r="BQ13" s="12">
        <f t="shared" si="20"/>
        <v>0</v>
      </c>
      <c r="BR13" s="12">
        <f t="shared" si="21"/>
        <v>0</v>
      </c>
      <c r="BT13" s="8"/>
    </row>
    <row r="14" spans="1:72" ht="20.25" customHeight="1">
      <c r="A14" s="297"/>
      <c r="B14" s="10">
        <v>3</v>
      </c>
      <c r="C14" s="171"/>
      <c r="D14" s="147" t="s">
        <v>114</v>
      </c>
      <c r="E14" s="23" t="s">
        <v>192</v>
      </c>
      <c r="F14" s="23" t="s">
        <v>115</v>
      </c>
      <c r="G14" s="147" t="s">
        <v>117</v>
      </c>
      <c r="H14" s="150" t="s">
        <v>63</v>
      </c>
      <c r="I14" s="150"/>
      <c r="J14" s="33">
        <v>25</v>
      </c>
      <c r="K14" s="11" t="s">
        <v>227</v>
      </c>
      <c r="L14" s="33"/>
      <c r="M14" s="33">
        <v>23</v>
      </c>
      <c r="N14" s="150" t="s">
        <v>194</v>
      </c>
      <c r="O14" s="33"/>
      <c r="P14" s="33">
        <v>34</v>
      </c>
      <c r="Q14" s="6" t="s">
        <v>69</v>
      </c>
      <c r="R14" s="231"/>
      <c r="S14" s="232">
        <v>27</v>
      </c>
      <c r="T14" s="11" t="s">
        <v>196</v>
      </c>
      <c r="U14" s="23" t="s">
        <v>11</v>
      </c>
      <c r="V14" s="23">
        <v>24</v>
      </c>
      <c r="W14" s="23" t="s">
        <v>87</v>
      </c>
      <c r="X14" s="205"/>
      <c r="Y14" s="147" t="s">
        <v>124</v>
      </c>
      <c r="Z14" s="23" t="s">
        <v>90</v>
      </c>
      <c r="AA14" s="9"/>
      <c r="AB14" s="33">
        <v>31</v>
      </c>
      <c r="AC14" s="23" t="s">
        <v>81</v>
      </c>
      <c r="AD14" s="6"/>
      <c r="AE14" s="272" t="s">
        <v>8</v>
      </c>
      <c r="AF14" s="150" t="s">
        <v>171</v>
      </c>
      <c r="AG14" s="150"/>
      <c r="AH14" s="33">
        <v>15</v>
      </c>
      <c r="AI14" s="6" t="s">
        <v>62</v>
      </c>
      <c r="AJ14" s="22"/>
      <c r="AK14" s="178">
        <v>32</v>
      </c>
      <c r="AL14" s="23" t="s">
        <v>28</v>
      </c>
      <c r="AM14" s="9"/>
      <c r="AN14" s="9">
        <v>35</v>
      </c>
      <c r="AO14" s="14" t="s">
        <v>73</v>
      </c>
      <c r="AP14" s="150"/>
      <c r="AQ14" s="147" t="s">
        <v>121</v>
      </c>
      <c r="AR14" s="23" t="s">
        <v>106</v>
      </c>
      <c r="AS14" s="148">
        <v>33</v>
      </c>
      <c r="AT14" s="148">
        <v>28</v>
      </c>
      <c r="AU14" s="11" t="s">
        <v>110</v>
      </c>
      <c r="AV14" s="12">
        <f t="shared" si="0"/>
        <v>0</v>
      </c>
      <c r="AW14" s="12">
        <f t="shared" si="1"/>
        <v>0</v>
      </c>
      <c r="AX14" s="12">
        <f t="shared" si="2"/>
        <v>1</v>
      </c>
      <c r="AY14" s="12">
        <f t="shared" si="3"/>
        <v>0</v>
      </c>
      <c r="AZ14" s="12">
        <f t="shared" si="4"/>
        <v>1</v>
      </c>
      <c r="BA14" s="12"/>
      <c r="BB14" s="12">
        <f t="shared" si="5"/>
        <v>1</v>
      </c>
      <c r="BC14" s="12">
        <f t="shared" si="6"/>
        <v>1</v>
      </c>
      <c r="BD14" s="12">
        <f t="shared" si="7"/>
        <v>1</v>
      </c>
      <c r="BE14" s="12">
        <f t="shared" si="8"/>
        <v>1</v>
      </c>
      <c r="BF14" s="12">
        <f t="shared" si="9"/>
        <v>1</v>
      </c>
      <c r="BG14" s="12">
        <f t="shared" si="10"/>
        <v>1</v>
      </c>
      <c r="BH14" s="12">
        <f t="shared" si="11"/>
        <v>1</v>
      </c>
      <c r="BI14" s="12">
        <f t="shared" si="12"/>
        <v>1</v>
      </c>
      <c r="BJ14" s="12">
        <f t="shared" si="13"/>
        <v>1</v>
      </c>
      <c r="BK14" s="12">
        <f t="shared" si="14"/>
        <v>1</v>
      </c>
      <c r="BL14" s="12">
        <f t="shared" si="15"/>
        <v>1</v>
      </c>
      <c r="BM14" s="12">
        <f t="shared" si="16"/>
        <v>1</v>
      </c>
      <c r="BN14" s="12">
        <f t="shared" si="17"/>
        <v>1</v>
      </c>
      <c r="BO14" s="12">
        <f t="shared" si="18"/>
        <v>1</v>
      </c>
      <c r="BP14" s="12">
        <f t="shared" si="19"/>
        <v>1</v>
      </c>
      <c r="BQ14" s="12">
        <f t="shared" si="20"/>
        <v>0</v>
      </c>
      <c r="BR14" s="12">
        <f t="shared" si="21"/>
        <v>1</v>
      </c>
      <c r="BT14" s="8"/>
    </row>
    <row r="15" spans="1:74" ht="20.25" customHeight="1">
      <c r="A15" s="297"/>
      <c r="B15" s="10">
        <v>4</v>
      </c>
      <c r="C15" s="171"/>
      <c r="D15" s="9">
        <v>22</v>
      </c>
      <c r="E15" s="23" t="s">
        <v>192</v>
      </c>
      <c r="F15" s="23"/>
      <c r="G15" s="147" t="s">
        <v>124</v>
      </c>
      <c r="H15" s="150" t="s">
        <v>190</v>
      </c>
      <c r="I15" s="23"/>
      <c r="J15" s="269" t="s">
        <v>8</v>
      </c>
      <c r="K15" s="11" t="s">
        <v>191</v>
      </c>
      <c r="L15" s="9"/>
      <c r="M15" s="9" t="s">
        <v>170</v>
      </c>
      <c r="N15" s="23" t="s">
        <v>212</v>
      </c>
      <c r="O15" s="9"/>
      <c r="P15" s="33">
        <v>26</v>
      </c>
      <c r="Q15" s="217" t="s">
        <v>60</v>
      </c>
      <c r="R15" s="233"/>
      <c r="S15" s="187">
        <v>31</v>
      </c>
      <c r="T15" s="11" t="s">
        <v>81</v>
      </c>
      <c r="U15" s="23"/>
      <c r="V15" s="23">
        <v>34</v>
      </c>
      <c r="W15" s="23" t="s">
        <v>69</v>
      </c>
      <c r="X15" s="205"/>
      <c r="Y15" s="9">
        <v>15</v>
      </c>
      <c r="Z15" s="23" t="s">
        <v>62</v>
      </c>
      <c r="AA15" s="9"/>
      <c r="AB15" s="9">
        <v>35</v>
      </c>
      <c r="AC15" s="23" t="s">
        <v>73</v>
      </c>
      <c r="AD15" s="6"/>
      <c r="AE15" s="226">
        <v>14</v>
      </c>
      <c r="AF15" s="23" t="s">
        <v>218</v>
      </c>
      <c r="AG15" s="23"/>
      <c r="AH15" s="261">
        <v>25</v>
      </c>
      <c r="AI15" s="6" t="s">
        <v>86</v>
      </c>
      <c r="AJ15" s="22"/>
      <c r="AK15" s="23">
        <v>32</v>
      </c>
      <c r="AL15" s="23" t="s">
        <v>28</v>
      </c>
      <c r="AM15" s="9"/>
      <c r="AN15" s="9"/>
      <c r="AO15" s="246">
        <v>4</v>
      </c>
      <c r="AP15" s="150"/>
      <c r="AQ15" s="147" t="s">
        <v>121</v>
      </c>
      <c r="AR15" s="23" t="s">
        <v>106</v>
      </c>
      <c r="AS15" s="148">
        <v>33</v>
      </c>
      <c r="AT15" s="148">
        <v>28</v>
      </c>
      <c r="AU15" s="11" t="s">
        <v>110</v>
      </c>
      <c r="AV15" s="12">
        <f t="shared" si="0"/>
        <v>0</v>
      </c>
      <c r="AW15" s="12">
        <f t="shared" si="1"/>
        <v>0</v>
      </c>
      <c r="AX15" s="12">
        <f t="shared" si="2"/>
        <v>1</v>
      </c>
      <c r="AY15" s="12">
        <f t="shared" si="3"/>
        <v>1</v>
      </c>
      <c r="AZ15" s="12">
        <f t="shared" si="4"/>
        <v>1</v>
      </c>
      <c r="BA15" s="12"/>
      <c r="BB15" s="12">
        <f t="shared" si="5"/>
        <v>0</v>
      </c>
      <c r="BC15" s="12">
        <f t="shared" si="6"/>
        <v>1</v>
      </c>
      <c r="BD15" s="12">
        <f t="shared" si="7"/>
        <v>0</v>
      </c>
      <c r="BE15" s="12">
        <f t="shared" si="8"/>
        <v>0</v>
      </c>
      <c r="BF15" s="12">
        <f t="shared" si="9"/>
        <v>1</v>
      </c>
      <c r="BG15" s="12">
        <f t="shared" si="10"/>
        <v>2</v>
      </c>
      <c r="BH15" s="12">
        <f t="shared" si="11"/>
        <v>0</v>
      </c>
      <c r="BI15" s="12">
        <f t="shared" si="12"/>
        <v>1</v>
      </c>
      <c r="BJ15" s="12">
        <f t="shared" si="13"/>
        <v>1</v>
      </c>
      <c r="BK15" s="12">
        <f t="shared" si="14"/>
        <v>1</v>
      </c>
      <c r="BL15" s="12">
        <f t="shared" si="15"/>
        <v>1</v>
      </c>
      <c r="BM15" s="12">
        <f t="shared" si="16"/>
        <v>1</v>
      </c>
      <c r="BN15" s="12">
        <f t="shared" si="17"/>
        <v>1</v>
      </c>
      <c r="BO15" s="12">
        <f t="shared" si="18"/>
        <v>1</v>
      </c>
      <c r="BP15" s="12">
        <f t="shared" si="19"/>
        <v>0</v>
      </c>
      <c r="BQ15" s="12">
        <f t="shared" si="20"/>
        <v>0</v>
      </c>
      <c r="BR15" s="12">
        <f t="shared" si="21"/>
        <v>0</v>
      </c>
      <c r="BT15" s="8"/>
      <c r="BV15" s="24"/>
    </row>
    <row r="16" spans="1:72" ht="20.25" customHeight="1">
      <c r="A16" s="297"/>
      <c r="B16" s="10">
        <v>5</v>
      </c>
      <c r="C16" s="171"/>
      <c r="D16" s="268" t="s">
        <v>8</v>
      </c>
      <c r="E16" s="23" t="s">
        <v>171</v>
      </c>
      <c r="F16" s="23"/>
      <c r="G16" s="191">
        <v>27</v>
      </c>
      <c r="H16" s="23" t="s">
        <v>196</v>
      </c>
      <c r="I16" s="23"/>
      <c r="J16" s="9">
        <v>26</v>
      </c>
      <c r="K16" s="11" t="s">
        <v>194</v>
      </c>
      <c r="L16" s="9"/>
      <c r="M16" s="9">
        <v>28</v>
      </c>
      <c r="N16" s="23" t="s">
        <v>211</v>
      </c>
      <c r="O16" s="23"/>
      <c r="P16" s="9">
        <v>22</v>
      </c>
      <c r="Q16" s="6" t="s">
        <v>67</v>
      </c>
      <c r="R16" s="233"/>
      <c r="S16" s="187">
        <v>31</v>
      </c>
      <c r="T16" s="11" t="s">
        <v>81</v>
      </c>
      <c r="U16" s="23"/>
      <c r="V16" s="23" t="s">
        <v>170</v>
      </c>
      <c r="W16" s="23" t="s">
        <v>88</v>
      </c>
      <c r="X16" s="205"/>
      <c r="Y16" s="9">
        <v>32</v>
      </c>
      <c r="Z16" s="23" t="s">
        <v>28</v>
      </c>
      <c r="AA16" s="9"/>
      <c r="AB16" s="9">
        <v>35</v>
      </c>
      <c r="AC16" s="23" t="s">
        <v>73</v>
      </c>
      <c r="AD16" s="6"/>
      <c r="AE16" s="226" t="s">
        <v>170</v>
      </c>
      <c r="AF16" s="23" t="s">
        <v>89</v>
      </c>
      <c r="AG16" s="9"/>
      <c r="AH16" s="261">
        <v>25</v>
      </c>
      <c r="AI16" s="6" t="s">
        <v>86</v>
      </c>
      <c r="AJ16" s="22"/>
      <c r="AK16" s="23">
        <v>15</v>
      </c>
      <c r="AL16" s="23" t="s">
        <v>62</v>
      </c>
      <c r="AM16" s="9"/>
      <c r="AN16" s="9"/>
      <c r="AO16" s="246">
        <v>4</v>
      </c>
      <c r="AP16" s="23"/>
      <c r="AQ16" s="261">
        <v>13</v>
      </c>
      <c r="AR16" s="23" t="s">
        <v>106</v>
      </c>
      <c r="AS16" s="148">
        <v>33</v>
      </c>
      <c r="AT16" s="148">
        <v>14</v>
      </c>
      <c r="AU16" s="23" t="s">
        <v>173</v>
      </c>
      <c r="AV16" s="12">
        <f t="shared" si="0"/>
        <v>0</v>
      </c>
      <c r="AW16" s="12">
        <f t="shared" si="1"/>
        <v>0</v>
      </c>
      <c r="AX16" s="12">
        <f t="shared" si="2"/>
        <v>1</v>
      </c>
      <c r="AY16" s="12">
        <f t="shared" si="3"/>
        <v>1</v>
      </c>
      <c r="AZ16" s="12">
        <f t="shared" si="4"/>
        <v>1</v>
      </c>
      <c r="BA16" s="12"/>
      <c r="BB16" s="12">
        <f t="shared" si="5"/>
        <v>0</v>
      </c>
      <c r="BC16" s="12">
        <f t="shared" si="6"/>
        <v>1</v>
      </c>
      <c r="BD16" s="12">
        <f t="shared" si="7"/>
        <v>0</v>
      </c>
      <c r="BE16" s="12">
        <f t="shared" si="8"/>
        <v>0</v>
      </c>
      <c r="BF16" s="12">
        <f t="shared" si="9"/>
        <v>1</v>
      </c>
      <c r="BG16" s="12">
        <f t="shared" si="10"/>
        <v>1</v>
      </c>
      <c r="BH16" s="12">
        <f t="shared" si="11"/>
        <v>1</v>
      </c>
      <c r="BI16" s="12">
        <f t="shared" si="12"/>
        <v>1</v>
      </c>
      <c r="BJ16" s="12">
        <f t="shared" si="13"/>
        <v>1</v>
      </c>
      <c r="BK16" s="12">
        <f t="shared" si="14"/>
        <v>1</v>
      </c>
      <c r="BL16" s="12">
        <f t="shared" si="15"/>
        <v>1</v>
      </c>
      <c r="BM16" s="12">
        <f t="shared" si="16"/>
        <v>0</v>
      </c>
      <c r="BN16" s="12">
        <f t="shared" si="17"/>
        <v>1</v>
      </c>
      <c r="BO16" s="12">
        <f t="shared" si="18"/>
        <v>1</v>
      </c>
      <c r="BP16" s="12">
        <f t="shared" si="19"/>
        <v>0</v>
      </c>
      <c r="BQ16" s="12">
        <f t="shared" si="20"/>
        <v>0</v>
      </c>
      <c r="BR16" s="12">
        <f t="shared" si="21"/>
        <v>0</v>
      </c>
      <c r="BT16" s="8"/>
    </row>
    <row r="17" spans="1:72" ht="18.75" customHeight="1">
      <c r="A17" s="297"/>
      <c r="B17" s="10">
        <v>6</v>
      </c>
      <c r="C17" s="170"/>
      <c r="D17" s="148">
        <v>24</v>
      </c>
      <c r="E17" s="23" t="s">
        <v>29</v>
      </c>
      <c r="F17" s="23"/>
      <c r="G17" s="147" t="s">
        <v>118</v>
      </c>
      <c r="H17" s="23" t="s">
        <v>197</v>
      </c>
      <c r="I17" s="23"/>
      <c r="J17" s="9">
        <v>26</v>
      </c>
      <c r="K17" s="11" t="s">
        <v>194</v>
      </c>
      <c r="L17" s="9"/>
      <c r="M17" s="9">
        <v>27</v>
      </c>
      <c r="N17" s="23" t="s">
        <v>196</v>
      </c>
      <c r="O17" s="23"/>
      <c r="P17" s="9">
        <v>22</v>
      </c>
      <c r="Q17" s="6" t="s">
        <v>67</v>
      </c>
      <c r="R17" s="233"/>
      <c r="S17" s="187"/>
      <c r="T17" s="11"/>
      <c r="U17" s="23"/>
      <c r="V17" s="23" t="s">
        <v>170</v>
      </c>
      <c r="W17" s="23" t="s">
        <v>88</v>
      </c>
      <c r="X17" s="205"/>
      <c r="Y17" s="263">
        <v>32</v>
      </c>
      <c r="Z17" s="23" t="s">
        <v>28</v>
      </c>
      <c r="AA17" s="9"/>
      <c r="AB17" s="261">
        <v>25</v>
      </c>
      <c r="AC17" s="23" t="s">
        <v>15</v>
      </c>
      <c r="AD17" s="6"/>
      <c r="AE17" s="225" t="s">
        <v>170</v>
      </c>
      <c r="AF17" s="23" t="s">
        <v>89</v>
      </c>
      <c r="AG17" s="9"/>
      <c r="AH17" s="9">
        <v>14</v>
      </c>
      <c r="AI17" s="6" t="s">
        <v>14</v>
      </c>
      <c r="AJ17" s="22"/>
      <c r="AK17" s="23">
        <v>15</v>
      </c>
      <c r="AL17" s="23" t="s">
        <v>62</v>
      </c>
      <c r="AM17" s="9"/>
      <c r="AN17" s="9"/>
      <c r="AO17" s="246">
        <v>4</v>
      </c>
      <c r="AP17" s="23"/>
      <c r="AQ17" s="147" t="s">
        <v>123</v>
      </c>
      <c r="AR17" s="23" t="s">
        <v>25</v>
      </c>
      <c r="AS17" s="148"/>
      <c r="AT17" s="148">
        <v>31</v>
      </c>
      <c r="AU17" s="11" t="s">
        <v>81</v>
      </c>
      <c r="AV17" s="12">
        <f t="shared" si="0"/>
        <v>0</v>
      </c>
      <c r="AW17" s="12">
        <f t="shared" si="1"/>
        <v>0</v>
      </c>
      <c r="AX17" s="12">
        <f t="shared" si="2"/>
        <v>0</v>
      </c>
      <c r="AY17" s="12">
        <f t="shared" si="3"/>
        <v>1</v>
      </c>
      <c r="AZ17" s="12">
        <f t="shared" si="4"/>
        <v>1</v>
      </c>
      <c r="BA17" s="12"/>
      <c r="BB17" s="12">
        <f t="shared" si="5"/>
        <v>0</v>
      </c>
      <c r="BC17" s="12">
        <f t="shared" si="6"/>
        <v>1</v>
      </c>
      <c r="BD17" s="12">
        <f t="shared" si="7"/>
        <v>0</v>
      </c>
      <c r="BE17" s="12">
        <f t="shared" si="8"/>
        <v>1</v>
      </c>
      <c r="BF17" s="12">
        <f t="shared" si="9"/>
        <v>1</v>
      </c>
      <c r="BG17" s="12">
        <f t="shared" si="10"/>
        <v>1</v>
      </c>
      <c r="BH17" s="12">
        <f t="shared" si="11"/>
        <v>1</v>
      </c>
      <c r="BI17" s="12">
        <f t="shared" si="12"/>
        <v>1</v>
      </c>
      <c r="BJ17" s="12">
        <f t="shared" si="13"/>
        <v>1</v>
      </c>
      <c r="BK17" s="12">
        <f t="shared" si="14"/>
        <v>2</v>
      </c>
      <c r="BL17" s="12">
        <f t="shared" si="15"/>
        <v>0</v>
      </c>
      <c r="BM17" s="12">
        <f t="shared" si="16"/>
        <v>0</v>
      </c>
      <c r="BN17" s="12">
        <f t="shared" si="17"/>
        <v>0</v>
      </c>
      <c r="BO17" s="12">
        <f t="shared" si="18"/>
        <v>0</v>
      </c>
      <c r="BP17" s="12">
        <f t="shared" si="19"/>
        <v>0</v>
      </c>
      <c r="BQ17" s="12">
        <f t="shared" si="20"/>
        <v>0</v>
      </c>
      <c r="BR17" s="12">
        <f t="shared" si="21"/>
        <v>0</v>
      </c>
      <c r="BT17" s="8"/>
    </row>
    <row r="18" spans="1:72" ht="18.75" customHeight="1">
      <c r="A18" s="297"/>
      <c r="B18" s="10">
        <v>7</v>
      </c>
      <c r="C18" s="171"/>
      <c r="D18" s="262">
        <v>25</v>
      </c>
      <c r="E18" s="23" t="s">
        <v>15</v>
      </c>
      <c r="F18" s="23"/>
      <c r="G18" s="23">
        <v>24</v>
      </c>
      <c r="H18" s="23" t="s">
        <v>29</v>
      </c>
      <c r="I18" s="23"/>
      <c r="J18" s="261"/>
      <c r="K18" s="11"/>
      <c r="L18" s="148"/>
      <c r="M18" s="270" t="s">
        <v>8</v>
      </c>
      <c r="N18" s="145" t="s">
        <v>171</v>
      </c>
      <c r="O18" s="145"/>
      <c r="P18" s="148">
        <v>32</v>
      </c>
      <c r="Q18" s="218" t="s">
        <v>219</v>
      </c>
      <c r="R18" s="234"/>
      <c r="S18" s="264"/>
      <c r="T18" s="199"/>
      <c r="U18" s="145"/>
      <c r="V18" s="145"/>
      <c r="W18" s="247">
        <v>5</v>
      </c>
      <c r="X18" s="205"/>
      <c r="Y18" s="148"/>
      <c r="Z18" s="247">
        <v>5</v>
      </c>
      <c r="AA18" s="9"/>
      <c r="AB18" s="9"/>
      <c r="AC18" s="247">
        <v>5</v>
      </c>
      <c r="AD18" s="6"/>
      <c r="AE18" s="224"/>
      <c r="AF18" s="247">
        <v>5</v>
      </c>
      <c r="AG18" s="23"/>
      <c r="AH18" s="9"/>
      <c r="AI18" s="247">
        <v>5</v>
      </c>
      <c r="AJ18" s="22">
        <v>12</v>
      </c>
      <c r="AK18" s="23">
        <v>26</v>
      </c>
      <c r="AL18" s="23" t="s">
        <v>184</v>
      </c>
      <c r="AM18" s="148"/>
      <c r="AN18" s="148"/>
      <c r="AO18" s="145"/>
      <c r="AP18" s="184"/>
      <c r="AQ18" s="9" t="s">
        <v>170</v>
      </c>
      <c r="AR18" s="23" t="s">
        <v>89</v>
      </c>
      <c r="AS18" s="9"/>
      <c r="AT18" s="9" t="s">
        <v>170</v>
      </c>
      <c r="AU18" s="23" t="s">
        <v>20</v>
      </c>
      <c r="AV18" s="12">
        <f t="shared" si="0"/>
        <v>0</v>
      </c>
      <c r="AW18" s="12">
        <f t="shared" si="1"/>
        <v>1</v>
      </c>
      <c r="AX18" s="12">
        <f t="shared" si="2"/>
        <v>0</v>
      </c>
      <c r="AY18" s="12">
        <f t="shared" si="3"/>
        <v>0</v>
      </c>
      <c r="AZ18" s="12">
        <f t="shared" si="4"/>
        <v>0</v>
      </c>
      <c r="BA18" s="12"/>
      <c r="BB18" s="12">
        <f t="shared" si="5"/>
        <v>0</v>
      </c>
      <c r="BC18" s="12">
        <f t="shared" si="6"/>
        <v>0</v>
      </c>
      <c r="BD18" s="12">
        <f t="shared" si="7"/>
        <v>0</v>
      </c>
      <c r="BE18" s="12">
        <f t="shared" si="8"/>
        <v>1</v>
      </c>
      <c r="BF18" s="12">
        <f t="shared" si="9"/>
        <v>1</v>
      </c>
      <c r="BG18" s="12">
        <f t="shared" si="10"/>
        <v>1</v>
      </c>
      <c r="BH18" s="12">
        <f t="shared" si="11"/>
        <v>0</v>
      </c>
      <c r="BI18" s="12">
        <f t="shared" si="12"/>
        <v>0</v>
      </c>
      <c r="BJ18" s="12">
        <f t="shared" si="13"/>
        <v>0</v>
      </c>
      <c r="BK18" s="12">
        <f t="shared" si="14"/>
        <v>1</v>
      </c>
      <c r="BL18" s="12">
        <f t="shared" si="15"/>
        <v>0</v>
      </c>
      <c r="BM18" s="12">
        <f t="shared" si="16"/>
        <v>0</v>
      </c>
      <c r="BN18" s="12">
        <f t="shared" si="17"/>
        <v>0</v>
      </c>
      <c r="BO18" s="12">
        <f t="shared" si="18"/>
        <v>1</v>
      </c>
      <c r="BP18" s="12">
        <f t="shared" si="19"/>
        <v>0</v>
      </c>
      <c r="BQ18" s="12">
        <f t="shared" si="20"/>
        <v>0</v>
      </c>
      <c r="BR18" s="12">
        <f t="shared" si="21"/>
        <v>0</v>
      </c>
      <c r="BT18" s="8"/>
    </row>
    <row r="19" spans="1:72" ht="20.25" customHeight="1">
      <c r="A19" s="297"/>
      <c r="B19" s="10">
        <v>8</v>
      </c>
      <c r="C19" s="170"/>
      <c r="D19" s="145" t="s">
        <v>170</v>
      </c>
      <c r="E19" s="23" t="s">
        <v>20</v>
      </c>
      <c r="F19" s="23"/>
      <c r="G19" s="23" t="s">
        <v>170</v>
      </c>
      <c r="H19" s="23" t="s">
        <v>20</v>
      </c>
      <c r="I19" s="23"/>
      <c r="J19" s="148"/>
      <c r="K19" s="11"/>
      <c r="L19" s="153"/>
      <c r="M19" s="153"/>
      <c r="N19" s="145"/>
      <c r="O19" s="153"/>
      <c r="P19" s="154"/>
      <c r="Q19" s="219"/>
      <c r="R19" s="221"/>
      <c r="S19" s="228"/>
      <c r="T19" s="202"/>
      <c r="U19" s="153"/>
      <c r="V19" s="153"/>
      <c r="W19" s="248">
        <v>5</v>
      </c>
      <c r="X19" s="205"/>
      <c r="Y19" s="148"/>
      <c r="Z19" s="248">
        <v>5</v>
      </c>
      <c r="AA19" s="9"/>
      <c r="AB19" s="9"/>
      <c r="AC19" s="248">
        <v>5</v>
      </c>
      <c r="AD19" s="6"/>
      <c r="AE19" s="224"/>
      <c r="AF19" s="248">
        <v>5</v>
      </c>
      <c r="AG19" s="23"/>
      <c r="AH19" s="148"/>
      <c r="AI19" s="248">
        <v>5</v>
      </c>
      <c r="AJ19" s="22"/>
      <c r="AK19" s="23">
        <v>26</v>
      </c>
      <c r="AL19" s="23" t="s">
        <v>185</v>
      </c>
      <c r="AM19" s="148"/>
      <c r="AN19" s="151"/>
      <c r="AO19" s="145"/>
      <c r="AP19" s="184"/>
      <c r="AQ19" s="266"/>
      <c r="AR19" s="23"/>
      <c r="AS19" s="9"/>
      <c r="AT19" s="267" t="s">
        <v>8</v>
      </c>
      <c r="AU19" s="11" t="s">
        <v>171</v>
      </c>
      <c r="AV19" s="12">
        <f t="shared" si="0"/>
        <v>0</v>
      </c>
      <c r="AW19" s="12">
        <f t="shared" si="1"/>
        <v>0</v>
      </c>
      <c r="AX19" s="12">
        <f t="shared" si="2"/>
        <v>0</v>
      </c>
      <c r="AY19" s="12">
        <f t="shared" si="3"/>
        <v>0</v>
      </c>
      <c r="AZ19" s="12">
        <f t="shared" si="4"/>
        <v>0</v>
      </c>
      <c r="BA19" s="12"/>
      <c r="BB19" s="12">
        <f t="shared" si="5"/>
        <v>0</v>
      </c>
      <c r="BC19" s="12">
        <f t="shared" si="6"/>
        <v>0</v>
      </c>
      <c r="BD19" s="12">
        <f t="shared" si="7"/>
        <v>0</v>
      </c>
      <c r="BE19" s="12">
        <f t="shared" si="8"/>
        <v>0</v>
      </c>
      <c r="BF19" s="12">
        <f t="shared" si="9"/>
        <v>0</v>
      </c>
      <c r="BG19" s="12">
        <f t="shared" si="10"/>
        <v>1</v>
      </c>
      <c r="BH19" s="12">
        <f t="shared" si="11"/>
        <v>0</v>
      </c>
      <c r="BI19" s="12">
        <f t="shared" si="12"/>
        <v>0</v>
      </c>
      <c r="BJ19" s="12">
        <f t="shared" si="13"/>
        <v>0</v>
      </c>
      <c r="BK19" s="12">
        <f t="shared" si="14"/>
        <v>0</v>
      </c>
      <c r="BL19" s="12">
        <f t="shared" si="15"/>
        <v>0</v>
      </c>
      <c r="BM19" s="12">
        <f t="shared" si="16"/>
        <v>0</v>
      </c>
      <c r="BN19" s="12">
        <f t="shared" si="17"/>
        <v>0</v>
      </c>
      <c r="BO19" s="12">
        <f t="shared" si="18"/>
        <v>1</v>
      </c>
      <c r="BP19" s="12">
        <f t="shared" si="19"/>
        <v>0</v>
      </c>
      <c r="BQ19" s="12">
        <f t="shared" si="20"/>
        <v>0</v>
      </c>
      <c r="BR19" s="12">
        <f t="shared" si="21"/>
        <v>0</v>
      </c>
      <c r="BT19" s="8"/>
    </row>
    <row r="20" spans="1:72" ht="20.25" customHeight="1" thickBot="1">
      <c r="A20" s="298"/>
      <c r="B20" s="15">
        <v>9</v>
      </c>
      <c r="C20" s="179"/>
      <c r="D20" s="27"/>
      <c r="E20" s="27"/>
      <c r="F20" s="27"/>
      <c r="G20" s="27"/>
      <c r="H20" s="27"/>
      <c r="I20" s="27"/>
      <c r="J20" s="34"/>
      <c r="K20" s="27"/>
      <c r="L20" s="27"/>
      <c r="M20" s="27"/>
      <c r="N20" s="27"/>
      <c r="O20" s="27"/>
      <c r="P20" s="34"/>
      <c r="Q20" s="28"/>
      <c r="R20" s="222"/>
      <c r="S20" s="26"/>
      <c r="T20" s="25"/>
      <c r="U20" s="27"/>
      <c r="V20" s="27"/>
      <c r="W20" s="27"/>
      <c r="X20" s="206"/>
      <c r="Y20" s="34"/>
      <c r="Z20" s="27"/>
      <c r="AA20" s="34"/>
      <c r="AB20" s="27"/>
      <c r="AC20" s="27"/>
      <c r="AD20" s="28"/>
      <c r="AE20" s="216"/>
      <c r="AF20" s="27"/>
      <c r="AG20" s="27"/>
      <c r="AH20" s="34"/>
      <c r="AI20" s="28"/>
      <c r="AJ20" s="26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5"/>
      <c r="AV20" s="19">
        <f t="shared" si="0"/>
        <v>0</v>
      </c>
      <c r="AW20" s="19">
        <f t="shared" si="1"/>
        <v>0</v>
      </c>
      <c r="AX20" s="19">
        <f t="shared" si="2"/>
        <v>0</v>
      </c>
      <c r="AY20" s="19">
        <f t="shared" si="3"/>
        <v>0</v>
      </c>
      <c r="AZ20" s="19">
        <f t="shared" si="4"/>
        <v>0</v>
      </c>
      <c r="BA20" s="19"/>
      <c r="BB20" s="19">
        <f t="shared" si="5"/>
        <v>0</v>
      </c>
      <c r="BC20" s="19">
        <f t="shared" si="6"/>
        <v>0</v>
      </c>
      <c r="BD20" s="19">
        <f t="shared" si="7"/>
        <v>0</v>
      </c>
      <c r="BE20" s="19">
        <f t="shared" si="8"/>
        <v>0</v>
      </c>
      <c r="BF20" s="19">
        <f t="shared" si="9"/>
        <v>0</v>
      </c>
      <c r="BG20" s="19">
        <f t="shared" si="10"/>
        <v>0</v>
      </c>
      <c r="BH20" s="19">
        <f t="shared" si="11"/>
        <v>0</v>
      </c>
      <c r="BI20" s="19">
        <f t="shared" si="12"/>
        <v>0</v>
      </c>
      <c r="BJ20" s="19">
        <f t="shared" si="13"/>
        <v>0</v>
      </c>
      <c r="BK20" s="19">
        <f t="shared" si="14"/>
        <v>0</v>
      </c>
      <c r="BL20" s="19">
        <f t="shared" si="15"/>
        <v>0</v>
      </c>
      <c r="BM20" s="19">
        <f t="shared" si="16"/>
        <v>0</v>
      </c>
      <c r="BN20" s="19">
        <f t="shared" si="17"/>
        <v>0</v>
      </c>
      <c r="BO20" s="19">
        <f t="shared" si="18"/>
        <v>0</v>
      </c>
      <c r="BP20" s="19">
        <f t="shared" si="19"/>
        <v>0</v>
      </c>
      <c r="BQ20" s="19">
        <f t="shared" si="20"/>
        <v>0</v>
      </c>
      <c r="BR20" s="19">
        <f t="shared" si="21"/>
        <v>0</v>
      </c>
      <c r="BT20" s="8"/>
    </row>
    <row r="21" spans="1:72" ht="20.25" customHeight="1">
      <c r="A21" s="296" t="s">
        <v>17</v>
      </c>
      <c r="B21" s="162">
        <v>1</v>
      </c>
      <c r="C21" s="177"/>
      <c r="D21" s="165">
        <v>27</v>
      </c>
      <c r="E21" s="352" t="s">
        <v>245</v>
      </c>
      <c r="F21" s="146"/>
      <c r="G21" s="146">
        <v>12</v>
      </c>
      <c r="H21" s="146" t="s">
        <v>65</v>
      </c>
      <c r="I21" s="146"/>
      <c r="J21" s="4">
        <v>22</v>
      </c>
      <c r="K21" s="146" t="s">
        <v>67</v>
      </c>
      <c r="L21" s="146"/>
      <c r="M21" s="4"/>
      <c r="N21" s="146"/>
      <c r="O21" s="146"/>
      <c r="P21" s="146">
        <v>33</v>
      </c>
      <c r="Q21" s="218" t="s">
        <v>77</v>
      </c>
      <c r="R21" s="215"/>
      <c r="S21" s="145">
        <v>31</v>
      </c>
      <c r="T21" s="199" t="s">
        <v>81</v>
      </c>
      <c r="U21" s="204"/>
      <c r="V21" s="176"/>
      <c r="W21" s="176"/>
      <c r="X21" s="207"/>
      <c r="Y21" s="165">
        <v>23</v>
      </c>
      <c r="Z21" s="146" t="s">
        <v>228</v>
      </c>
      <c r="AA21" s="4"/>
      <c r="AB21" s="146">
        <v>35</v>
      </c>
      <c r="AC21" s="146" t="s">
        <v>73</v>
      </c>
      <c r="AD21" s="146">
        <v>21</v>
      </c>
      <c r="AE21" s="165">
        <v>24</v>
      </c>
      <c r="AF21" s="146" t="s">
        <v>243</v>
      </c>
      <c r="AG21" s="146"/>
      <c r="AH21" s="281" t="s">
        <v>9</v>
      </c>
      <c r="AI21" s="146" t="s">
        <v>83</v>
      </c>
      <c r="AJ21" s="21"/>
      <c r="AK21" s="180"/>
      <c r="AL21" s="146"/>
      <c r="AM21" s="4"/>
      <c r="AN21" s="4" t="s">
        <v>170</v>
      </c>
      <c r="AO21" s="146" t="s">
        <v>101</v>
      </c>
      <c r="AP21" s="4"/>
      <c r="AQ21" s="165">
        <v>15</v>
      </c>
      <c r="AR21" s="146" t="s">
        <v>62</v>
      </c>
      <c r="AS21" s="4"/>
      <c r="AT21" s="4">
        <v>34</v>
      </c>
      <c r="AU21" s="29" t="s">
        <v>69</v>
      </c>
      <c r="AV21" s="3">
        <f t="shared" si="0"/>
        <v>0</v>
      </c>
      <c r="AW21" s="3">
        <f t="shared" si="1"/>
        <v>1</v>
      </c>
      <c r="AX21" s="3">
        <f t="shared" si="2"/>
        <v>0</v>
      </c>
      <c r="AY21" s="3">
        <f t="shared" si="3"/>
        <v>0</v>
      </c>
      <c r="AZ21" s="3">
        <f t="shared" si="4"/>
        <v>1</v>
      </c>
      <c r="BA21" s="3"/>
      <c r="BB21" s="3">
        <f t="shared" si="5"/>
        <v>1</v>
      </c>
      <c r="BC21" s="3">
        <f t="shared" si="6"/>
        <v>1</v>
      </c>
      <c r="BD21" s="3">
        <f t="shared" si="7"/>
        <v>1</v>
      </c>
      <c r="BE21" s="3">
        <f t="shared" si="8"/>
        <v>1</v>
      </c>
      <c r="BF21" s="3">
        <f t="shared" si="9"/>
        <v>0</v>
      </c>
      <c r="BG21" s="3">
        <f t="shared" si="10"/>
        <v>0</v>
      </c>
      <c r="BH21" s="3">
        <f t="shared" si="11"/>
        <v>1</v>
      </c>
      <c r="BI21" s="3">
        <f t="shared" si="12"/>
        <v>0</v>
      </c>
      <c r="BJ21" s="3">
        <f t="shared" si="13"/>
        <v>1</v>
      </c>
      <c r="BK21" s="3">
        <f t="shared" si="14"/>
        <v>0</v>
      </c>
      <c r="BL21" s="3">
        <f t="shared" si="15"/>
        <v>1</v>
      </c>
      <c r="BM21" s="3">
        <f t="shared" si="16"/>
        <v>1</v>
      </c>
      <c r="BN21" s="3">
        <f t="shared" si="17"/>
        <v>1</v>
      </c>
      <c r="BO21" s="3">
        <f t="shared" si="18"/>
        <v>0</v>
      </c>
      <c r="BP21" s="3">
        <f t="shared" si="19"/>
        <v>1</v>
      </c>
      <c r="BQ21" s="3">
        <f t="shared" si="20"/>
        <v>0</v>
      </c>
      <c r="BR21" s="3">
        <f t="shared" si="21"/>
        <v>0</v>
      </c>
      <c r="BT21" s="8"/>
    </row>
    <row r="22" spans="1:72" ht="20.25" customHeight="1">
      <c r="A22" s="297"/>
      <c r="B22" s="10">
        <v>2</v>
      </c>
      <c r="C22" s="171"/>
      <c r="D22" s="9">
        <v>13</v>
      </c>
      <c r="E22" s="23" t="s">
        <v>193</v>
      </c>
      <c r="F22" s="23"/>
      <c r="G22" s="9">
        <v>32</v>
      </c>
      <c r="H22" s="23" t="s">
        <v>188</v>
      </c>
      <c r="I22" s="23"/>
      <c r="J22" s="9">
        <v>22</v>
      </c>
      <c r="K22" s="23" t="s">
        <v>67</v>
      </c>
      <c r="L22" s="23"/>
      <c r="M22" s="9">
        <v>12</v>
      </c>
      <c r="N22" s="23" t="s">
        <v>61</v>
      </c>
      <c r="O22" s="9"/>
      <c r="P22" s="9">
        <v>23</v>
      </c>
      <c r="Q22" s="6" t="s">
        <v>68</v>
      </c>
      <c r="R22" s="213"/>
      <c r="S22" s="148">
        <v>31</v>
      </c>
      <c r="T22" s="11" t="s">
        <v>81</v>
      </c>
      <c r="U22" s="22"/>
      <c r="V22" s="23">
        <v>34</v>
      </c>
      <c r="W22" s="23" t="s">
        <v>69</v>
      </c>
      <c r="X22" s="208"/>
      <c r="Y22" s="9">
        <v>23</v>
      </c>
      <c r="Z22" s="23" t="s">
        <v>228</v>
      </c>
      <c r="AA22" s="9"/>
      <c r="AB22" s="23">
        <v>35</v>
      </c>
      <c r="AC22" s="23" t="s">
        <v>73</v>
      </c>
      <c r="AD22" s="23">
        <v>21</v>
      </c>
      <c r="AE22" s="148">
        <v>24</v>
      </c>
      <c r="AF22" s="23" t="s">
        <v>96</v>
      </c>
      <c r="AG22" s="23"/>
      <c r="AH22" s="282" t="s">
        <v>9</v>
      </c>
      <c r="AI22" s="23" t="s">
        <v>83</v>
      </c>
      <c r="AJ22" s="22"/>
      <c r="AK22" s="149"/>
      <c r="AL22" s="23"/>
      <c r="AM22" s="9"/>
      <c r="AN22" s="9" t="s">
        <v>170</v>
      </c>
      <c r="AO22" s="23" t="s">
        <v>101</v>
      </c>
      <c r="AP22" s="9"/>
      <c r="AQ22" s="148">
        <v>15</v>
      </c>
      <c r="AR22" s="23" t="s">
        <v>62</v>
      </c>
      <c r="AS22" s="9">
        <v>33</v>
      </c>
      <c r="AT22" s="9">
        <v>28</v>
      </c>
      <c r="AU22" s="11" t="s">
        <v>110</v>
      </c>
      <c r="AV22" s="3">
        <f t="shared" si="0"/>
        <v>0</v>
      </c>
      <c r="AW22" s="3">
        <f t="shared" si="1"/>
        <v>1</v>
      </c>
      <c r="AX22" s="3">
        <f t="shared" si="2"/>
        <v>1</v>
      </c>
      <c r="AY22" s="3">
        <f t="shared" si="3"/>
        <v>0</v>
      </c>
      <c r="AZ22" s="3">
        <f t="shared" si="4"/>
        <v>1</v>
      </c>
      <c r="BA22" s="3"/>
      <c r="BB22" s="3">
        <f t="shared" si="5"/>
        <v>1</v>
      </c>
      <c r="BC22" s="3">
        <f t="shared" si="6"/>
        <v>1</v>
      </c>
      <c r="BD22" s="3">
        <f t="shared" si="7"/>
        <v>2</v>
      </c>
      <c r="BE22" s="3">
        <f t="shared" si="8"/>
        <v>1</v>
      </c>
      <c r="BF22" s="3">
        <f t="shared" si="9"/>
        <v>0</v>
      </c>
      <c r="BG22" s="3">
        <f t="shared" si="10"/>
        <v>0</v>
      </c>
      <c r="BH22" s="3">
        <f t="shared" si="11"/>
        <v>0</v>
      </c>
      <c r="BI22" s="3">
        <f t="shared" si="12"/>
        <v>1</v>
      </c>
      <c r="BJ22" s="3">
        <f t="shared" si="13"/>
        <v>1</v>
      </c>
      <c r="BK22" s="3">
        <f t="shared" si="14"/>
        <v>1</v>
      </c>
      <c r="BL22" s="3">
        <f t="shared" si="15"/>
        <v>1</v>
      </c>
      <c r="BM22" s="3">
        <f t="shared" si="16"/>
        <v>1</v>
      </c>
      <c r="BN22" s="3">
        <f t="shared" si="17"/>
        <v>1</v>
      </c>
      <c r="BO22" s="3">
        <f t="shared" si="18"/>
        <v>0</v>
      </c>
      <c r="BP22" s="3">
        <f t="shared" si="19"/>
        <v>1</v>
      </c>
      <c r="BQ22" s="3">
        <f t="shared" si="20"/>
        <v>0</v>
      </c>
      <c r="BR22" s="3">
        <f t="shared" si="21"/>
        <v>0</v>
      </c>
      <c r="BT22" s="8"/>
    </row>
    <row r="23" spans="1:72" ht="20.25" customHeight="1">
      <c r="A23" s="297"/>
      <c r="B23" s="10">
        <v>3</v>
      </c>
      <c r="C23" s="171"/>
      <c r="D23" s="9"/>
      <c r="E23" s="242">
        <v>2</v>
      </c>
      <c r="F23" s="23"/>
      <c r="G23" s="9">
        <v>26</v>
      </c>
      <c r="H23" s="23" t="s">
        <v>194</v>
      </c>
      <c r="I23" s="23"/>
      <c r="J23" s="148"/>
      <c r="K23" s="242">
        <v>2</v>
      </c>
      <c r="L23" s="23"/>
      <c r="M23" s="9">
        <v>22</v>
      </c>
      <c r="N23" s="23" t="s">
        <v>213</v>
      </c>
      <c r="O23" s="9"/>
      <c r="P23" s="9"/>
      <c r="Q23" s="242">
        <v>2</v>
      </c>
      <c r="R23" s="213"/>
      <c r="S23" s="9">
        <v>27</v>
      </c>
      <c r="T23" s="11" t="s">
        <v>205</v>
      </c>
      <c r="U23" s="22"/>
      <c r="V23" s="23">
        <v>34</v>
      </c>
      <c r="W23" s="23" t="s">
        <v>69</v>
      </c>
      <c r="X23" s="205"/>
      <c r="Y23" s="9">
        <v>15</v>
      </c>
      <c r="Z23" s="23" t="s">
        <v>180</v>
      </c>
      <c r="AA23" s="9"/>
      <c r="AB23" s="23">
        <v>31</v>
      </c>
      <c r="AC23" s="23" t="s">
        <v>81</v>
      </c>
      <c r="AD23" s="23"/>
      <c r="AE23" s="148">
        <v>23</v>
      </c>
      <c r="AF23" s="23" t="s">
        <v>231</v>
      </c>
      <c r="AG23" s="23"/>
      <c r="AH23" s="259">
        <v>11</v>
      </c>
      <c r="AI23" s="6" t="s">
        <v>97</v>
      </c>
      <c r="AJ23" s="22"/>
      <c r="AK23" s="149" t="s">
        <v>123</v>
      </c>
      <c r="AL23" s="23" t="s">
        <v>237</v>
      </c>
      <c r="AM23" s="9"/>
      <c r="AN23" s="9">
        <v>35</v>
      </c>
      <c r="AO23" s="23" t="s">
        <v>73</v>
      </c>
      <c r="AP23" s="9"/>
      <c r="AQ23" s="9">
        <v>25</v>
      </c>
      <c r="AR23" s="23" t="s">
        <v>15</v>
      </c>
      <c r="AS23" s="152">
        <v>33</v>
      </c>
      <c r="AT23" s="148">
        <v>28</v>
      </c>
      <c r="AU23" s="11" t="s">
        <v>110</v>
      </c>
      <c r="AV23" s="3">
        <f t="shared" si="0"/>
        <v>1</v>
      </c>
      <c r="AW23" s="3">
        <f t="shared" si="1"/>
        <v>0</v>
      </c>
      <c r="AX23" s="3">
        <f t="shared" si="2"/>
        <v>0</v>
      </c>
      <c r="AY23" s="3">
        <f t="shared" si="3"/>
        <v>0</v>
      </c>
      <c r="AZ23" s="3">
        <f t="shared" si="4"/>
        <v>1</v>
      </c>
      <c r="BA23" s="3"/>
      <c r="BB23" s="3">
        <f t="shared" si="5"/>
        <v>0</v>
      </c>
      <c r="BC23" s="3">
        <f t="shared" si="6"/>
        <v>1</v>
      </c>
      <c r="BD23" s="3">
        <f t="shared" si="7"/>
        <v>1</v>
      </c>
      <c r="BE23" s="3">
        <f t="shared" si="8"/>
        <v>0</v>
      </c>
      <c r="BF23" s="3">
        <f t="shared" si="9"/>
        <v>1</v>
      </c>
      <c r="BG23" s="3">
        <f t="shared" si="10"/>
        <v>1</v>
      </c>
      <c r="BH23" s="3">
        <f t="shared" si="11"/>
        <v>1</v>
      </c>
      <c r="BI23" s="3">
        <f t="shared" si="12"/>
        <v>1</v>
      </c>
      <c r="BJ23" s="3">
        <f t="shared" si="13"/>
        <v>1</v>
      </c>
      <c r="BK23" s="3">
        <f t="shared" si="14"/>
        <v>1</v>
      </c>
      <c r="BL23" s="3">
        <f t="shared" si="15"/>
        <v>1</v>
      </c>
      <c r="BM23" s="3">
        <f t="shared" si="16"/>
        <v>1</v>
      </c>
      <c r="BN23" s="3">
        <f t="shared" si="17"/>
        <v>1</v>
      </c>
      <c r="BO23" s="3">
        <f t="shared" si="18"/>
        <v>0</v>
      </c>
      <c r="BP23" s="3">
        <f t="shared" si="19"/>
        <v>0</v>
      </c>
      <c r="BQ23" s="3">
        <f t="shared" si="20"/>
        <v>0</v>
      </c>
      <c r="BR23" s="3">
        <f t="shared" si="21"/>
        <v>0</v>
      </c>
      <c r="BT23" s="8"/>
    </row>
    <row r="24" spans="1:72" ht="20.25" customHeight="1">
      <c r="A24" s="297"/>
      <c r="B24" s="10">
        <v>4</v>
      </c>
      <c r="C24" s="181"/>
      <c r="D24" s="9">
        <v>32</v>
      </c>
      <c r="E24" s="23" t="s">
        <v>57</v>
      </c>
      <c r="F24" s="23" t="s">
        <v>115</v>
      </c>
      <c r="G24" s="9">
        <v>21</v>
      </c>
      <c r="H24" s="23" t="s">
        <v>63</v>
      </c>
      <c r="I24" s="23"/>
      <c r="J24" s="148" t="s">
        <v>170</v>
      </c>
      <c r="K24" s="23" t="s">
        <v>20</v>
      </c>
      <c r="L24" s="23"/>
      <c r="M24" s="9">
        <v>12</v>
      </c>
      <c r="N24" s="23" t="s">
        <v>60</v>
      </c>
      <c r="O24" s="9"/>
      <c r="P24" s="9" t="s">
        <v>170</v>
      </c>
      <c r="Q24" s="6" t="s">
        <v>78</v>
      </c>
      <c r="R24" s="213"/>
      <c r="S24" s="9">
        <v>27</v>
      </c>
      <c r="T24" s="11" t="s">
        <v>196</v>
      </c>
      <c r="U24" s="22" t="s">
        <v>11</v>
      </c>
      <c r="V24" s="23">
        <v>24</v>
      </c>
      <c r="W24" s="200" t="s">
        <v>87</v>
      </c>
      <c r="X24" s="265" t="s">
        <v>167</v>
      </c>
      <c r="Y24" s="9">
        <v>34</v>
      </c>
      <c r="Z24" s="23" t="s">
        <v>92</v>
      </c>
      <c r="AA24" s="9">
        <v>11</v>
      </c>
      <c r="AB24" s="23">
        <v>34</v>
      </c>
      <c r="AC24" s="23" t="s">
        <v>92</v>
      </c>
      <c r="AD24" s="23"/>
      <c r="AE24" s="148">
        <v>33</v>
      </c>
      <c r="AF24" s="23" t="s">
        <v>77</v>
      </c>
      <c r="AG24" s="23"/>
      <c r="AH24" s="23">
        <v>28</v>
      </c>
      <c r="AI24" s="6" t="s">
        <v>72</v>
      </c>
      <c r="AJ24" s="22"/>
      <c r="AK24" s="23">
        <v>15</v>
      </c>
      <c r="AL24" s="23" t="s">
        <v>62</v>
      </c>
      <c r="AM24" s="9"/>
      <c r="AN24" s="9">
        <v>35</v>
      </c>
      <c r="AO24" s="23" t="s">
        <v>73</v>
      </c>
      <c r="AP24" s="9"/>
      <c r="AQ24" s="148">
        <v>25</v>
      </c>
      <c r="AR24" s="14" t="s">
        <v>15</v>
      </c>
      <c r="AS24" s="148"/>
      <c r="AT24" s="148">
        <v>31</v>
      </c>
      <c r="AU24" s="11" t="s">
        <v>81</v>
      </c>
      <c r="AV24" s="3">
        <f t="shared" si="0"/>
        <v>2</v>
      </c>
      <c r="AW24" s="3">
        <f t="shared" si="1"/>
        <v>1</v>
      </c>
      <c r="AX24" s="3">
        <f t="shared" si="2"/>
        <v>0</v>
      </c>
      <c r="AY24" s="3">
        <f t="shared" si="3"/>
        <v>0</v>
      </c>
      <c r="AZ24" s="3">
        <f t="shared" si="4"/>
        <v>1</v>
      </c>
      <c r="BA24" s="3"/>
      <c r="BB24" s="3">
        <f t="shared" si="5"/>
        <v>1</v>
      </c>
      <c r="BC24" s="3">
        <f t="shared" si="6"/>
        <v>0</v>
      </c>
      <c r="BD24" s="3">
        <f t="shared" si="7"/>
        <v>0</v>
      </c>
      <c r="BE24" s="3">
        <f t="shared" si="8"/>
        <v>1</v>
      </c>
      <c r="BF24" s="3">
        <f t="shared" si="9"/>
        <v>1</v>
      </c>
      <c r="BG24" s="3">
        <f t="shared" si="10"/>
        <v>0</v>
      </c>
      <c r="BH24" s="3">
        <f t="shared" si="11"/>
        <v>1</v>
      </c>
      <c r="BI24" s="3">
        <f t="shared" si="12"/>
        <v>1</v>
      </c>
      <c r="BJ24" s="3">
        <f t="shared" si="13"/>
        <v>1</v>
      </c>
      <c r="BK24" s="3">
        <f t="shared" si="14"/>
        <v>1</v>
      </c>
      <c r="BL24" s="3">
        <f t="shared" si="15"/>
        <v>1</v>
      </c>
      <c r="BM24" s="3">
        <f t="shared" si="16"/>
        <v>2</v>
      </c>
      <c r="BN24" s="3">
        <f t="shared" si="17"/>
        <v>1</v>
      </c>
      <c r="BO24" s="3">
        <f t="shared" si="18"/>
        <v>0</v>
      </c>
      <c r="BP24" s="3">
        <f t="shared" si="19"/>
        <v>1</v>
      </c>
      <c r="BQ24" s="3">
        <f t="shared" si="20"/>
        <v>0</v>
      </c>
      <c r="BR24" s="3">
        <f t="shared" si="21"/>
        <v>1</v>
      </c>
      <c r="BT24" s="8"/>
    </row>
    <row r="25" spans="1:72" ht="20.25" customHeight="1">
      <c r="A25" s="297"/>
      <c r="B25" s="10">
        <v>5</v>
      </c>
      <c r="C25" s="181"/>
      <c r="D25" s="9">
        <v>32</v>
      </c>
      <c r="E25" s="23" t="s">
        <v>57</v>
      </c>
      <c r="F25" s="23"/>
      <c r="G25" s="261">
        <v>15</v>
      </c>
      <c r="H25" s="23" t="s">
        <v>180</v>
      </c>
      <c r="I25" s="23"/>
      <c r="J25" s="148" t="s">
        <v>170</v>
      </c>
      <c r="K25" s="23" t="s">
        <v>20</v>
      </c>
      <c r="L25" s="23"/>
      <c r="M25" s="9">
        <v>35</v>
      </c>
      <c r="N25" s="23" t="s">
        <v>73</v>
      </c>
      <c r="O25" s="9"/>
      <c r="P25" s="9" t="s">
        <v>170</v>
      </c>
      <c r="Q25" s="6" t="s">
        <v>78</v>
      </c>
      <c r="R25" s="213">
        <v>14</v>
      </c>
      <c r="S25" s="9">
        <v>26</v>
      </c>
      <c r="T25" s="11" t="s">
        <v>166</v>
      </c>
      <c r="U25" s="22"/>
      <c r="V25" s="23">
        <v>31</v>
      </c>
      <c r="W25" s="259" t="s">
        <v>169</v>
      </c>
      <c r="X25" s="265" t="s">
        <v>167</v>
      </c>
      <c r="Y25" s="9">
        <v>34</v>
      </c>
      <c r="Z25" s="23" t="s">
        <v>92</v>
      </c>
      <c r="AA25" s="9">
        <v>11</v>
      </c>
      <c r="AB25" s="23">
        <v>34</v>
      </c>
      <c r="AC25" s="23" t="s">
        <v>92</v>
      </c>
      <c r="AD25" s="23"/>
      <c r="AE25" s="148">
        <v>22</v>
      </c>
      <c r="AF25" s="23" t="s">
        <v>192</v>
      </c>
      <c r="AG25" s="157"/>
      <c r="AH25" s="157">
        <v>28</v>
      </c>
      <c r="AI25" s="174" t="s">
        <v>99</v>
      </c>
      <c r="AJ25" s="22"/>
      <c r="AK25" s="23">
        <v>26</v>
      </c>
      <c r="AL25" s="23" t="s">
        <v>185</v>
      </c>
      <c r="AM25" s="9"/>
      <c r="AN25" s="9"/>
      <c r="AO25" s="246">
        <v>4</v>
      </c>
      <c r="AP25" s="9"/>
      <c r="AQ25" s="148">
        <v>23</v>
      </c>
      <c r="AR25" s="23" t="s">
        <v>179</v>
      </c>
      <c r="AS25" s="23"/>
      <c r="AT25" s="148">
        <v>25</v>
      </c>
      <c r="AU25" s="11" t="s">
        <v>174</v>
      </c>
      <c r="AV25" s="3">
        <f t="shared" si="0"/>
        <v>2</v>
      </c>
      <c r="AW25" s="3">
        <f t="shared" si="1"/>
        <v>0</v>
      </c>
      <c r="AX25" s="3">
        <f t="shared" si="2"/>
        <v>0</v>
      </c>
      <c r="AY25" s="3">
        <f t="shared" si="3"/>
        <v>1</v>
      </c>
      <c r="AZ25" s="3">
        <f t="shared" si="4"/>
        <v>1</v>
      </c>
      <c r="BA25" s="3"/>
      <c r="BB25" s="3">
        <f t="shared" si="5"/>
        <v>0</v>
      </c>
      <c r="BC25" s="3">
        <f t="shared" si="6"/>
        <v>1</v>
      </c>
      <c r="BD25" s="3">
        <f t="shared" si="7"/>
        <v>1</v>
      </c>
      <c r="BE25" s="3">
        <f t="shared" si="8"/>
        <v>0</v>
      </c>
      <c r="BF25" s="3">
        <f t="shared" si="9"/>
        <v>1</v>
      </c>
      <c r="BG25" s="3">
        <f t="shared" si="10"/>
        <v>2</v>
      </c>
      <c r="BH25" s="3">
        <f t="shared" si="11"/>
        <v>0</v>
      </c>
      <c r="BI25" s="3">
        <f t="shared" si="12"/>
        <v>1</v>
      </c>
      <c r="BJ25" s="3">
        <f t="shared" si="13"/>
        <v>1</v>
      </c>
      <c r="BK25" s="3">
        <f t="shared" si="14"/>
        <v>1</v>
      </c>
      <c r="BL25" s="3">
        <f t="shared" si="15"/>
        <v>0</v>
      </c>
      <c r="BM25" s="3">
        <f t="shared" si="16"/>
        <v>2</v>
      </c>
      <c r="BN25" s="3">
        <f t="shared" si="17"/>
        <v>1</v>
      </c>
      <c r="BO25" s="3">
        <f t="shared" si="18"/>
        <v>0</v>
      </c>
      <c r="BP25" s="3">
        <f t="shared" si="19"/>
        <v>0</v>
      </c>
      <c r="BQ25" s="3">
        <f t="shared" si="20"/>
        <v>0</v>
      </c>
      <c r="BR25" s="3">
        <f t="shared" si="21"/>
        <v>0</v>
      </c>
      <c r="BT25" s="8"/>
    </row>
    <row r="26" spans="1:72" ht="20.25" customHeight="1">
      <c r="A26" s="297"/>
      <c r="B26" s="10">
        <v>6</v>
      </c>
      <c r="C26" s="170"/>
      <c r="D26" s="148">
        <v>22</v>
      </c>
      <c r="E26" s="23" t="s">
        <v>192</v>
      </c>
      <c r="F26" s="23"/>
      <c r="G26" s="9">
        <v>15</v>
      </c>
      <c r="H26" s="23" t="s">
        <v>198</v>
      </c>
      <c r="I26" s="23"/>
      <c r="J26" s="263">
        <v>12</v>
      </c>
      <c r="K26" s="23" t="s">
        <v>203</v>
      </c>
      <c r="L26" s="23"/>
      <c r="M26" s="9">
        <v>32</v>
      </c>
      <c r="N26" s="23" t="s">
        <v>214</v>
      </c>
      <c r="O26" s="9"/>
      <c r="P26" s="9">
        <v>25</v>
      </c>
      <c r="Q26" s="6" t="s">
        <v>15</v>
      </c>
      <c r="R26" s="213"/>
      <c r="S26" s="9" t="s">
        <v>170</v>
      </c>
      <c r="T26" s="11" t="s">
        <v>82</v>
      </c>
      <c r="U26" s="22"/>
      <c r="V26" s="23">
        <v>34</v>
      </c>
      <c r="W26" s="23" t="s">
        <v>69</v>
      </c>
      <c r="X26" s="205"/>
      <c r="Y26" s="148">
        <v>23</v>
      </c>
      <c r="Z26" s="23" t="s">
        <v>228</v>
      </c>
      <c r="AA26" s="9"/>
      <c r="AB26" s="23">
        <v>35</v>
      </c>
      <c r="AC26" s="23" t="s">
        <v>73</v>
      </c>
      <c r="AD26" s="23"/>
      <c r="AE26" s="148">
        <v>14</v>
      </c>
      <c r="AF26" s="23" t="s">
        <v>14</v>
      </c>
      <c r="AG26" s="23"/>
      <c r="AH26" s="145" t="s">
        <v>170</v>
      </c>
      <c r="AI26" s="23" t="s">
        <v>89</v>
      </c>
      <c r="AJ26" s="22"/>
      <c r="AK26" s="23"/>
      <c r="AL26" s="240">
        <v>1</v>
      </c>
      <c r="AM26" s="9">
        <v>13</v>
      </c>
      <c r="AN26" s="9">
        <v>27</v>
      </c>
      <c r="AO26" s="9" t="s">
        <v>104</v>
      </c>
      <c r="AP26" s="9" t="s">
        <v>9</v>
      </c>
      <c r="AQ26" s="148" t="s">
        <v>10</v>
      </c>
      <c r="AR26" s="23" t="s">
        <v>107</v>
      </c>
      <c r="AS26" s="23"/>
      <c r="AT26" s="9" t="s">
        <v>10</v>
      </c>
      <c r="AU26" s="240">
        <v>1</v>
      </c>
      <c r="AV26" s="3">
        <f t="shared" si="0"/>
        <v>0</v>
      </c>
      <c r="AW26" s="3">
        <f t="shared" si="1"/>
        <v>1</v>
      </c>
      <c r="AX26" s="3">
        <f t="shared" si="2"/>
        <v>1</v>
      </c>
      <c r="AY26" s="3">
        <f t="shared" si="3"/>
        <v>1</v>
      </c>
      <c r="AZ26" s="3">
        <f t="shared" si="4"/>
        <v>1</v>
      </c>
      <c r="BA26" s="3"/>
      <c r="BB26" s="3">
        <f t="shared" si="5"/>
        <v>0</v>
      </c>
      <c r="BC26" s="3">
        <f t="shared" si="6"/>
        <v>1</v>
      </c>
      <c r="BD26" s="3">
        <f t="shared" si="7"/>
        <v>1</v>
      </c>
      <c r="BE26" s="3">
        <f t="shared" si="8"/>
        <v>0</v>
      </c>
      <c r="BF26" s="3">
        <f t="shared" si="9"/>
        <v>1</v>
      </c>
      <c r="BG26" s="3">
        <f t="shared" si="10"/>
        <v>0</v>
      </c>
      <c r="BH26" s="3">
        <f t="shared" si="11"/>
        <v>1</v>
      </c>
      <c r="BI26" s="3">
        <f t="shared" si="12"/>
        <v>0</v>
      </c>
      <c r="BJ26" s="3">
        <f t="shared" si="13"/>
        <v>0</v>
      </c>
      <c r="BK26" s="3">
        <f t="shared" si="14"/>
        <v>1</v>
      </c>
      <c r="BL26" s="3">
        <f t="shared" si="15"/>
        <v>0</v>
      </c>
      <c r="BM26" s="3">
        <f t="shared" si="16"/>
        <v>1</v>
      </c>
      <c r="BN26" s="3">
        <f t="shared" si="17"/>
        <v>1</v>
      </c>
      <c r="BO26" s="3">
        <f t="shared" si="18"/>
        <v>0</v>
      </c>
      <c r="BP26" s="3">
        <f t="shared" si="19"/>
        <v>1</v>
      </c>
      <c r="BQ26" s="3">
        <f t="shared" si="20"/>
        <v>2</v>
      </c>
      <c r="BR26" s="3">
        <f t="shared" si="21"/>
        <v>0</v>
      </c>
      <c r="BT26" s="8"/>
    </row>
    <row r="27" spans="1:72" ht="20.25" customHeight="1">
      <c r="A27" s="297"/>
      <c r="B27" s="10">
        <v>7</v>
      </c>
      <c r="C27" s="170"/>
      <c r="D27" s="145"/>
      <c r="E27" s="241">
        <v>6</v>
      </c>
      <c r="F27" s="23"/>
      <c r="G27" s="23"/>
      <c r="H27" s="241">
        <v>6</v>
      </c>
      <c r="I27" s="23"/>
      <c r="J27" s="148"/>
      <c r="K27" s="241">
        <v>6</v>
      </c>
      <c r="L27" s="23"/>
      <c r="M27" s="9"/>
      <c r="N27" s="241">
        <v>6</v>
      </c>
      <c r="O27" s="9"/>
      <c r="P27" s="9"/>
      <c r="Q27" s="241">
        <v>6</v>
      </c>
      <c r="R27" s="213"/>
      <c r="S27" s="23" t="s">
        <v>170</v>
      </c>
      <c r="T27" s="11" t="s">
        <v>82</v>
      </c>
      <c r="U27" s="22"/>
      <c r="V27" s="23">
        <v>27</v>
      </c>
      <c r="W27" s="23" t="s">
        <v>29</v>
      </c>
      <c r="X27" s="205"/>
      <c r="Y27" s="263">
        <v>28</v>
      </c>
      <c r="Z27" s="23" t="s">
        <v>229</v>
      </c>
      <c r="AA27" s="9"/>
      <c r="AB27" s="23">
        <v>25</v>
      </c>
      <c r="AC27" s="23" t="s">
        <v>15</v>
      </c>
      <c r="AD27" s="23"/>
      <c r="AE27" s="145">
        <v>13</v>
      </c>
      <c r="AF27" s="23" t="s">
        <v>231</v>
      </c>
      <c r="AG27" s="23"/>
      <c r="AH27" s="23" t="s">
        <v>170</v>
      </c>
      <c r="AI27" s="23" t="s">
        <v>89</v>
      </c>
      <c r="AJ27" s="22"/>
      <c r="AK27" s="178">
        <v>26</v>
      </c>
      <c r="AL27" s="23" t="s">
        <v>185</v>
      </c>
      <c r="AM27" s="9"/>
      <c r="AN27" s="9">
        <v>35</v>
      </c>
      <c r="AO27" s="23" t="s">
        <v>73</v>
      </c>
      <c r="AP27" s="9"/>
      <c r="AQ27" s="9"/>
      <c r="AR27" s="23"/>
      <c r="AS27" s="9"/>
      <c r="AT27" s="9"/>
      <c r="AU27" s="13"/>
      <c r="AV27" s="3">
        <f t="shared" si="0"/>
        <v>0</v>
      </c>
      <c r="AW27" s="3">
        <f t="shared" si="1"/>
        <v>0</v>
      </c>
      <c r="AX27" s="3">
        <f t="shared" si="2"/>
        <v>1</v>
      </c>
      <c r="AY27" s="3">
        <f t="shared" si="3"/>
        <v>0</v>
      </c>
      <c r="AZ27" s="3">
        <f t="shared" si="4"/>
        <v>0</v>
      </c>
      <c r="BA27" s="3"/>
      <c r="BB27" s="3">
        <f t="shared" si="5"/>
        <v>0</v>
      </c>
      <c r="BC27" s="3">
        <f t="shared" si="6"/>
        <v>0</v>
      </c>
      <c r="BD27" s="3">
        <f t="shared" si="7"/>
        <v>0</v>
      </c>
      <c r="BE27" s="3">
        <f t="shared" si="8"/>
        <v>0</v>
      </c>
      <c r="BF27" s="3">
        <f t="shared" si="9"/>
        <v>1</v>
      </c>
      <c r="BG27" s="3">
        <f t="shared" si="10"/>
        <v>1</v>
      </c>
      <c r="BH27" s="3">
        <f t="shared" si="11"/>
        <v>1</v>
      </c>
      <c r="BI27" s="3">
        <f t="shared" si="12"/>
        <v>1</v>
      </c>
      <c r="BJ27" s="3">
        <f t="shared" si="13"/>
        <v>0</v>
      </c>
      <c r="BK27" s="3">
        <f t="shared" si="14"/>
        <v>0</v>
      </c>
      <c r="BL27" s="3">
        <f t="shared" si="15"/>
        <v>0</v>
      </c>
      <c r="BM27" s="3">
        <f t="shared" si="16"/>
        <v>0</v>
      </c>
      <c r="BN27" s="3">
        <f t="shared" si="17"/>
        <v>1</v>
      </c>
      <c r="BO27" s="3">
        <f t="shared" si="18"/>
        <v>0</v>
      </c>
      <c r="BP27" s="3">
        <f t="shared" si="19"/>
        <v>0</v>
      </c>
      <c r="BQ27" s="3">
        <f t="shared" si="20"/>
        <v>0</v>
      </c>
      <c r="BR27" s="3">
        <f t="shared" si="21"/>
        <v>0</v>
      </c>
      <c r="BT27" s="8"/>
    </row>
    <row r="28" spans="1:72" ht="19.5" customHeight="1">
      <c r="A28" s="297"/>
      <c r="B28" s="10">
        <v>8</v>
      </c>
      <c r="C28" s="171"/>
      <c r="D28" s="145"/>
      <c r="E28" s="241">
        <v>6</v>
      </c>
      <c r="F28" s="23"/>
      <c r="G28" s="23"/>
      <c r="H28" s="241">
        <v>6</v>
      </c>
      <c r="I28" s="23"/>
      <c r="J28" s="9"/>
      <c r="K28" s="241">
        <v>6</v>
      </c>
      <c r="L28" s="23"/>
      <c r="M28" s="23"/>
      <c r="N28" s="241">
        <v>6</v>
      </c>
      <c r="O28" s="9"/>
      <c r="P28" s="9"/>
      <c r="Q28" s="241">
        <v>6</v>
      </c>
      <c r="R28" s="213" t="s">
        <v>115</v>
      </c>
      <c r="S28" s="145">
        <v>24</v>
      </c>
      <c r="T28" s="11" t="s">
        <v>163</v>
      </c>
      <c r="U28" s="22"/>
      <c r="V28" s="23">
        <v>25</v>
      </c>
      <c r="W28" s="23" t="s">
        <v>240</v>
      </c>
      <c r="X28" s="205"/>
      <c r="Y28" s="148">
        <v>24</v>
      </c>
      <c r="Z28" s="23" t="s">
        <v>93</v>
      </c>
      <c r="AA28" s="9"/>
      <c r="AB28" s="23">
        <v>31</v>
      </c>
      <c r="AC28" s="23" t="s">
        <v>230</v>
      </c>
      <c r="AD28" s="23"/>
      <c r="AE28" s="259">
        <v>13</v>
      </c>
      <c r="AF28" s="23" t="s">
        <v>231</v>
      </c>
      <c r="AG28" s="23"/>
      <c r="AH28" s="145">
        <v>14</v>
      </c>
      <c r="AI28" s="23" t="s">
        <v>14</v>
      </c>
      <c r="AJ28" s="22"/>
      <c r="AK28" s="23">
        <v>26</v>
      </c>
      <c r="AL28" s="23" t="s">
        <v>185</v>
      </c>
      <c r="AM28" s="9"/>
      <c r="AN28" s="9"/>
      <c r="AO28" s="23"/>
      <c r="AP28" s="9"/>
      <c r="AQ28" s="147"/>
      <c r="AR28" s="23"/>
      <c r="AS28" s="9"/>
      <c r="AT28" s="9"/>
      <c r="AU28" s="11"/>
      <c r="AV28" s="3">
        <f t="shared" si="0"/>
        <v>0</v>
      </c>
      <c r="AW28" s="3">
        <f t="shared" si="1"/>
        <v>0</v>
      </c>
      <c r="AX28" s="3">
        <f t="shared" si="2"/>
        <v>1</v>
      </c>
      <c r="AY28" s="3">
        <f t="shared" si="3"/>
        <v>1</v>
      </c>
      <c r="AZ28" s="3">
        <f t="shared" si="4"/>
        <v>0</v>
      </c>
      <c r="BA28" s="3"/>
      <c r="BB28" s="3">
        <f t="shared" si="5"/>
        <v>0</v>
      </c>
      <c r="BC28" s="3">
        <f t="shared" si="6"/>
        <v>0</v>
      </c>
      <c r="BD28" s="3">
        <f t="shared" si="7"/>
        <v>0</v>
      </c>
      <c r="BE28" s="3">
        <f t="shared" si="8"/>
        <v>2</v>
      </c>
      <c r="BF28" s="3">
        <f t="shared" si="9"/>
        <v>1</v>
      </c>
      <c r="BG28" s="3">
        <f t="shared" si="10"/>
        <v>1</v>
      </c>
      <c r="BH28" s="3">
        <f t="shared" si="11"/>
        <v>0</v>
      </c>
      <c r="BI28" s="3">
        <f t="shared" si="12"/>
        <v>0</v>
      </c>
      <c r="BJ28" s="3">
        <f t="shared" si="13"/>
        <v>1</v>
      </c>
      <c r="BK28" s="3">
        <f t="shared" si="14"/>
        <v>0</v>
      </c>
      <c r="BL28" s="3">
        <f t="shared" si="15"/>
        <v>0</v>
      </c>
      <c r="BM28" s="3">
        <f t="shared" si="16"/>
        <v>0</v>
      </c>
      <c r="BN28" s="3">
        <f t="shared" si="17"/>
        <v>0</v>
      </c>
      <c r="BO28" s="3">
        <f t="shared" si="18"/>
        <v>0</v>
      </c>
      <c r="BP28" s="3">
        <f t="shared" si="19"/>
        <v>1</v>
      </c>
      <c r="BQ28" s="3">
        <f t="shared" si="20"/>
        <v>0</v>
      </c>
      <c r="BR28" s="3">
        <f t="shared" si="21"/>
        <v>0</v>
      </c>
      <c r="BT28" s="8"/>
    </row>
    <row r="29" spans="1:72" ht="19.5" customHeight="1" thickBot="1">
      <c r="A29" s="298"/>
      <c r="B29" s="15">
        <v>9</v>
      </c>
      <c r="C29" s="179"/>
      <c r="D29" s="27"/>
      <c r="E29" s="27"/>
      <c r="F29" s="27"/>
      <c r="G29" s="27"/>
      <c r="H29" s="27"/>
      <c r="I29" s="27"/>
      <c r="J29" s="34"/>
      <c r="K29" s="27"/>
      <c r="L29" s="27"/>
      <c r="M29" s="27"/>
      <c r="N29" s="27"/>
      <c r="O29" s="27"/>
      <c r="P29" s="27"/>
      <c r="Q29" s="28"/>
      <c r="R29" s="216"/>
      <c r="S29" s="27"/>
      <c r="T29" s="25"/>
      <c r="U29" s="26"/>
      <c r="V29" s="27"/>
      <c r="W29" s="27"/>
      <c r="X29" s="206"/>
      <c r="Y29" s="34"/>
      <c r="Z29" s="27"/>
      <c r="AA29" s="34"/>
      <c r="AB29" s="27"/>
      <c r="AC29" s="27"/>
      <c r="AD29" s="27"/>
      <c r="AE29" s="27"/>
      <c r="AF29" s="27"/>
      <c r="AG29" s="27"/>
      <c r="AH29" s="27"/>
      <c r="AI29" s="182"/>
      <c r="AJ29" s="26"/>
      <c r="AK29" s="27"/>
      <c r="AL29" s="27"/>
      <c r="AM29" s="34"/>
      <c r="AN29" s="34"/>
      <c r="AO29" s="27"/>
      <c r="AP29" s="27"/>
      <c r="AQ29" s="34"/>
      <c r="AR29" s="17"/>
      <c r="AS29" s="34"/>
      <c r="AT29" s="167"/>
      <c r="AU29" s="189"/>
      <c r="AV29" s="3">
        <f t="shared" si="0"/>
        <v>0</v>
      </c>
      <c r="AW29" s="3">
        <f t="shared" si="1"/>
        <v>0</v>
      </c>
      <c r="AX29" s="3">
        <f t="shared" si="2"/>
        <v>0</v>
      </c>
      <c r="AY29" s="3">
        <f t="shared" si="3"/>
        <v>0</v>
      </c>
      <c r="AZ29" s="3">
        <f t="shared" si="4"/>
        <v>0</v>
      </c>
      <c r="BA29" s="3"/>
      <c r="BB29" s="3">
        <f t="shared" si="5"/>
        <v>0</v>
      </c>
      <c r="BC29" s="3">
        <f t="shared" si="6"/>
        <v>0</v>
      </c>
      <c r="BD29" s="3">
        <f t="shared" si="7"/>
        <v>0</v>
      </c>
      <c r="BE29" s="3">
        <f t="shared" si="8"/>
        <v>0</v>
      </c>
      <c r="BF29" s="3">
        <f t="shared" si="9"/>
        <v>0</v>
      </c>
      <c r="BG29" s="3">
        <f t="shared" si="10"/>
        <v>0</v>
      </c>
      <c r="BH29" s="3">
        <f t="shared" si="11"/>
        <v>0</v>
      </c>
      <c r="BI29" s="3">
        <f t="shared" si="12"/>
        <v>0</v>
      </c>
      <c r="BJ29" s="3">
        <f t="shared" si="13"/>
        <v>0</v>
      </c>
      <c r="BK29" s="3">
        <f t="shared" si="14"/>
        <v>0</v>
      </c>
      <c r="BL29" s="3">
        <f t="shared" si="15"/>
        <v>0</v>
      </c>
      <c r="BM29" s="3">
        <f t="shared" si="16"/>
        <v>0</v>
      </c>
      <c r="BN29" s="3">
        <f t="shared" si="17"/>
        <v>0</v>
      </c>
      <c r="BO29" s="3">
        <f t="shared" si="18"/>
        <v>0</v>
      </c>
      <c r="BP29" s="3">
        <f t="shared" si="19"/>
        <v>0</v>
      </c>
      <c r="BQ29" s="3">
        <f t="shared" si="20"/>
        <v>0</v>
      </c>
      <c r="BR29" s="3">
        <f t="shared" si="21"/>
        <v>0</v>
      </c>
      <c r="BT29" s="8"/>
    </row>
    <row r="30" spans="1:72" ht="20.25" customHeight="1">
      <c r="A30" s="296" t="s">
        <v>18</v>
      </c>
      <c r="B30" s="20">
        <v>1</v>
      </c>
      <c r="C30" s="177"/>
      <c r="D30" s="146">
        <v>27</v>
      </c>
      <c r="E30" s="23" t="s">
        <v>59</v>
      </c>
      <c r="F30" s="164"/>
      <c r="G30" s="176">
        <v>26</v>
      </c>
      <c r="H30" s="146" t="s">
        <v>199</v>
      </c>
      <c r="I30" s="146"/>
      <c r="J30" s="4"/>
      <c r="K30" s="5"/>
      <c r="L30" s="146"/>
      <c r="M30" s="4">
        <v>21</v>
      </c>
      <c r="N30" s="146" t="s">
        <v>235</v>
      </c>
      <c r="O30" s="146"/>
      <c r="P30" s="271" t="s">
        <v>8</v>
      </c>
      <c r="Q30" s="5" t="s">
        <v>220</v>
      </c>
      <c r="R30" s="212"/>
      <c r="S30" s="4"/>
      <c r="T30" s="249">
        <v>7</v>
      </c>
      <c r="U30" s="163"/>
      <c r="V30" s="163"/>
      <c r="W30" s="251">
        <v>7</v>
      </c>
      <c r="X30" s="237"/>
      <c r="Y30" s="4"/>
      <c r="Z30" s="249">
        <v>7</v>
      </c>
      <c r="AA30" s="4"/>
      <c r="AB30" s="146"/>
      <c r="AC30" s="249">
        <v>7</v>
      </c>
      <c r="AD30" s="146"/>
      <c r="AE30" s="4"/>
      <c r="AF30" s="249">
        <v>7</v>
      </c>
      <c r="AG30" s="146"/>
      <c r="AH30" s="146"/>
      <c r="AI30" s="249">
        <v>7</v>
      </c>
      <c r="AJ30" s="21"/>
      <c r="AK30" s="146">
        <v>12</v>
      </c>
      <c r="AL30" s="146" t="s">
        <v>186</v>
      </c>
      <c r="AM30" s="155"/>
      <c r="AN30" s="4">
        <v>31</v>
      </c>
      <c r="AO30" s="146" t="s">
        <v>169</v>
      </c>
      <c r="AP30" s="4"/>
      <c r="AQ30" s="4">
        <v>13</v>
      </c>
      <c r="AR30" s="146" t="s">
        <v>106</v>
      </c>
      <c r="AS30" s="146"/>
      <c r="AT30" s="4">
        <v>24</v>
      </c>
      <c r="AU30" s="29" t="s">
        <v>93</v>
      </c>
      <c r="AV30" s="144">
        <f t="shared" si="0"/>
        <v>0</v>
      </c>
      <c r="AW30" s="144">
        <f t="shared" si="1"/>
        <v>1</v>
      </c>
      <c r="AX30" s="144">
        <f t="shared" si="2"/>
        <v>1</v>
      </c>
      <c r="AY30" s="144">
        <f t="shared" si="3"/>
        <v>0</v>
      </c>
      <c r="AZ30" s="144">
        <f t="shared" si="4"/>
        <v>0</v>
      </c>
      <c r="BA30" s="144"/>
      <c r="BB30" s="144">
        <f t="shared" si="5"/>
        <v>1</v>
      </c>
      <c r="BC30" s="144">
        <f t="shared" si="6"/>
        <v>0</v>
      </c>
      <c r="BD30" s="144">
        <f t="shared" si="7"/>
        <v>0</v>
      </c>
      <c r="BE30" s="144">
        <f t="shared" si="8"/>
        <v>1</v>
      </c>
      <c r="BF30" s="144">
        <f t="shared" si="9"/>
        <v>0</v>
      </c>
      <c r="BG30" s="144">
        <f t="shared" si="10"/>
        <v>1</v>
      </c>
      <c r="BH30" s="144">
        <f t="shared" si="11"/>
        <v>1</v>
      </c>
      <c r="BI30" s="144">
        <f t="shared" si="12"/>
        <v>0</v>
      </c>
      <c r="BJ30" s="144">
        <f t="shared" si="13"/>
        <v>1</v>
      </c>
      <c r="BK30" s="144">
        <f t="shared" si="14"/>
        <v>0</v>
      </c>
      <c r="BL30" s="144">
        <f t="shared" si="15"/>
        <v>0</v>
      </c>
      <c r="BM30" s="144">
        <f t="shared" si="16"/>
        <v>0</v>
      </c>
      <c r="BN30" s="144">
        <f t="shared" si="17"/>
        <v>0</v>
      </c>
      <c r="BO30" s="144">
        <f t="shared" si="18"/>
        <v>1</v>
      </c>
      <c r="BP30" s="144">
        <f t="shared" si="19"/>
        <v>0</v>
      </c>
      <c r="BQ30" s="144">
        <f t="shared" si="20"/>
        <v>0</v>
      </c>
      <c r="BR30" s="144">
        <f t="shared" si="21"/>
        <v>0</v>
      </c>
      <c r="BT30" s="8"/>
    </row>
    <row r="31" spans="1:72" ht="20.25" customHeight="1">
      <c r="A31" s="299"/>
      <c r="B31" s="10">
        <v>2</v>
      </c>
      <c r="C31" s="170"/>
      <c r="D31" s="23">
        <v>27</v>
      </c>
      <c r="E31" s="273" t="s">
        <v>246</v>
      </c>
      <c r="F31" s="23"/>
      <c r="G31" s="23">
        <v>26</v>
      </c>
      <c r="H31" s="23" t="s">
        <v>199</v>
      </c>
      <c r="I31" s="23"/>
      <c r="J31" s="9">
        <v>35</v>
      </c>
      <c r="K31" s="23" t="s">
        <v>204</v>
      </c>
      <c r="L31" s="23"/>
      <c r="M31" s="268" t="s">
        <v>8</v>
      </c>
      <c r="N31" s="23" t="s">
        <v>215</v>
      </c>
      <c r="O31" s="23"/>
      <c r="P31" s="23">
        <v>34</v>
      </c>
      <c r="Q31" s="6" t="s">
        <v>69</v>
      </c>
      <c r="R31" s="213"/>
      <c r="S31" s="9"/>
      <c r="T31" s="250">
        <v>7</v>
      </c>
      <c r="U31" s="23"/>
      <c r="V31" s="23"/>
      <c r="W31" s="252">
        <v>7</v>
      </c>
      <c r="X31" s="238"/>
      <c r="Y31" s="9"/>
      <c r="Z31" s="250">
        <v>7</v>
      </c>
      <c r="AA31" s="9"/>
      <c r="AB31" s="23"/>
      <c r="AC31" s="250">
        <v>7</v>
      </c>
      <c r="AD31" s="23"/>
      <c r="AE31" s="9"/>
      <c r="AF31" s="250">
        <v>7</v>
      </c>
      <c r="AG31" s="23"/>
      <c r="AH31" s="23"/>
      <c r="AI31" s="250">
        <v>7</v>
      </c>
      <c r="AJ31" s="22">
        <v>12</v>
      </c>
      <c r="AK31" s="23">
        <v>32</v>
      </c>
      <c r="AL31" s="23" t="s">
        <v>187</v>
      </c>
      <c r="AM31" s="14"/>
      <c r="AN31" s="9">
        <v>31</v>
      </c>
      <c r="AO31" s="23" t="s">
        <v>169</v>
      </c>
      <c r="AP31" s="9"/>
      <c r="AQ31" s="9">
        <v>15</v>
      </c>
      <c r="AR31" s="23" t="s">
        <v>180</v>
      </c>
      <c r="AS31" s="23"/>
      <c r="AT31" s="9">
        <v>24</v>
      </c>
      <c r="AU31" s="11" t="s">
        <v>93</v>
      </c>
      <c r="AV31" s="12">
        <f t="shared" si="0"/>
        <v>0</v>
      </c>
      <c r="AW31" s="12">
        <f t="shared" si="1"/>
        <v>1</v>
      </c>
      <c r="AX31" s="12">
        <f t="shared" si="2"/>
        <v>0</v>
      </c>
      <c r="AY31" s="12">
        <f t="shared" si="3"/>
        <v>0</v>
      </c>
      <c r="AZ31" s="12">
        <f t="shared" si="4"/>
        <v>1</v>
      </c>
      <c r="BA31" s="12"/>
      <c r="BB31" s="12">
        <f t="shared" si="5"/>
        <v>0</v>
      </c>
      <c r="BC31" s="12">
        <f t="shared" si="6"/>
        <v>0</v>
      </c>
      <c r="BD31" s="12">
        <f t="shared" si="7"/>
        <v>0</v>
      </c>
      <c r="BE31" s="12">
        <f t="shared" si="8"/>
        <v>1</v>
      </c>
      <c r="BF31" s="12">
        <f t="shared" si="9"/>
        <v>0</v>
      </c>
      <c r="BG31" s="12">
        <f t="shared" si="10"/>
        <v>1</v>
      </c>
      <c r="BH31" s="12">
        <f t="shared" si="11"/>
        <v>1</v>
      </c>
      <c r="BI31" s="12">
        <f t="shared" si="12"/>
        <v>0</v>
      </c>
      <c r="BJ31" s="12">
        <f t="shared" si="13"/>
        <v>1</v>
      </c>
      <c r="BK31" s="12">
        <f t="shared" si="14"/>
        <v>1</v>
      </c>
      <c r="BL31" s="12">
        <f t="shared" si="15"/>
        <v>0</v>
      </c>
      <c r="BM31" s="12">
        <f t="shared" si="16"/>
        <v>1</v>
      </c>
      <c r="BN31" s="12">
        <f t="shared" si="17"/>
        <v>1</v>
      </c>
      <c r="BO31" s="12">
        <f t="shared" si="18"/>
        <v>1</v>
      </c>
      <c r="BP31" s="12">
        <f t="shared" si="19"/>
        <v>0</v>
      </c>
      <c r="BQ31" s="12">
        <f t="shared" si="20"/>
        <v>0</v>
      </c>
      <c r="BR31" s="12">
        <f t="shared" si="21"/>
        <v>0</v>
      </c>
      <c r="BT31" s="8"/>
    </row>
    <row r="32" spans="1:72" ht="20.25" customHeight="1">
      <c r="A32" s="299"/>
      <c r="B32" s="10">
        <v>3</v>
      </c>
      <c r="C32" s="170"/>
      <c r="D32" s="23">
        <v>22</v>
      </c>
      <c r="E32" s="23" t="s">
        <v>13</v>
      </c>
      <c r="F32" s="23"/>
      <c r="G32" s="279" t="s">
        <v>200</v>
      </c>
      <c r="H32" s="23" t="s">
        <v>238</v>
      </c>
      <c r="I32" s="23"/>
      <c r="J32" s="9">
        <v>27</v>
      </c>
      <c r="K32" s="23" t="s">
        <v>205</v>
      </c>
      <c r="L32" s="23"/>
      <c r="M32" s="9">
        <v>35</v>
      </c>
      <c r="N32" s="23" t="s">
        <v>73</v>
      </c>
      <c r="O32" s="23"/>
      <c r="P32" s="23">
        <v>34</v>
      </c>
      <c r="Q32" s="6" t="s">
        <v>69</v>
      </c>
      <c r="R32" s="213" t="s">
        <v>224</v>
      </c>
      <c r="S32" s="261">
        <v>12</v>
      </c>
      <c r="T32" s="11" t="s">
        <v>225</v>
      </c>
      <c r="U32" s="23"/>
      <c r="V32" s="23">
        <v>24</v>
      </c>
      <c r="W32" s="276" t="s">
        <v>226</v>
      </c>
      <c r="X32" s="238"/>
      <c r="Y32" s="9" t="s">
        <v>170</v>
      </c>
      <c r="Z32" s="23" t="s">
        <v>20</v>
      </c>
      <c r="AA32" s="23"/>
      <c r="AB32" s="23"/>
      <c r="AC32" s="23" t="s">
        <v>20</v>
      </c>
      <c r="AD32" s="23"/>
      <c r="AE32" s="9">
        <v>33</v>
      </c>
      <c r="AF32" s="23" t="s">
        <v>232</v>
      </c>
      <c r="AG32" s="23"/>
      <c r="AH32" s="23">
        <v>15</v>
      </c>
      <c r="AI32" s="6" t="s">
        <v>62</v>
      </c>
      <c r="AJ32" s="187"/>
      <c r="AK32" s="23">
        <v>32</v>
      </c>
      <c r="AL32" s="23" t="s">
        <v>188</v>
      </c>
      <c r="AM32" s="9"/>
      <c r="AN32" s="9"/>
      <c r="AO32" s="246">
        <v>4</v>
      </c>
      <c r="AP32" s="23"/>
      <c r="AQ32" s="147" t="s">
        <v>113</v>
      </c>
      <c r="AR32" s="23" t="s">
        <v>15</v>
      </c>
      <c r="AS32" s="9"/>
      <c r="AT32" s="9">
        <v>31</v>
      </c>
      <c r="AU32" s="11" t="s">
        <v>81</v>
      </c>
      <c r="AV32" s="12">
        <f t="shared" si="0"/>
        <v>0</v>
      </c>
      <c r="AW32" s="12">
        <f t="shared" si="1"/>
        <v>1</v>
      </c>
      <c r="AX32" s="12">
        <f t="shared" si="2"/>
        <v>0</v>
      </c>
      <c r="AY32" s="12">
        <f t="shared" si="3"/>
        <v>0</v>
      </c>
      <c r="AZ32" s="12">
        <f t="shared" si="4"/>
        <v>1</v>
      </c>
      <c r="BA32" s="12"/>
      <c r="BB32" s="12">
        <f t="shared" si="5"/>
        <v>0</v>
      </c>
      <c r="BC32" s="12">
        <f t="shared" si="6"/>
        <v>1</v>
      </c>
      <c r="BD32" s="12">
        <f t="shared" si="7"/>
        <v>0</v>
      </c>
      <c r="BE32" s="12">
        <f t="shared" si="8"/>
        <v>1</v>
      </c>
      <c r="BF32" s="12">
        <f t="shared" si="9"/>
        <v>1</v>
      </c>
      <c r="BG32" s="12">
        <f t="shared" si="10"/>
        <v>0</v>
      </c>
      <c r="BH32" s="12">
        <f t="shared" si="11"/>
        <v>1</v>
      </c>
      <c r="BI32" s="12">
        <f t="shared" si="12"/>
        <v>0</v>
      </c>
      <c r="BJ32" s="12">
        <f t="shared" si="13"/>
        <v>1</v>
      </c>
      <c r="BK32" s="12">
        <f t="shared" si="14"/>
        <v>1</v>
      </c>
      <c r="BL32" s="12">
        <f t="shared" si="15"/>
        <v>1</v>
      </c>
      <c r="BM32" s="12">
        <f t="shared" si="16"/>
        <v>1</v>
      </c>
      <c r="BN32" s="12">
        <f t="shared" si="17"/>
        <v>1</v>
      </c>
      <c r="BO32" s="12">
        <f t="shared" si="18"/>
        <v>0</v>
      </c>
      <c r="BP32" s="12">
        <f t="shared" si="19"/>
        <v>0</v>
      </c>
      <c r="BQ32" s="12">
        <f t="shared" si="20"/>
        <v>0</v>
      </c>
      <c r="BR32" s="12">
        <f t="shared" si="21"/>
        <v>0</v>
      </c>
      <c r="BT32" s="8"/>
    </row>
    <row r="33" spans="1:72" ht="20.25" customHeight="1">
      <c r="A33" s="299"/>
      <c r="B33" s="10">
        <v>4</v>
      </c>
      <c r="C33" s="170"/>
      <c r="D33" s="23">
        <v>22</v>
      </c>
      <c r="E33" s="23" t="s">
        <v>13</v>
      </c>
      <c r="F33" s="23"/>
      <c r="G33" s="23">
        <v>32</v>
      </c>
      <c r="H33" s="23" t="s">
        <v>28</v>
      </c>
      <c r="I33" s="23"/>
      <c r="J33" s="147" t="s">
        <v>119</v>
      </c>
      <c r="K33" s="23" t="s">
        <v>69</v>
      </c>
      <c r="L33" s="23"/>
      <c r="M33" s="9">
        <v>35</v>
      </c>
      <c r="N33" s="23" t="s">
        <v>73</v>
      </c>
      <c r="O33" s="23"/>
      <c r="P33" s="259">
        <v>25</v>
      </c>
      <c r="Q33" s="6" t="s">
        <v>195</v>
      </c>
      <c r="R33" s="213">
        <v>14</v>
      </c>
      <c r="S33" s="147" t="s">
        <v>126</v>
      </c>
      <c r="T33" s="11" t="s">
        <v>225</v>
      </c>
      <c r="U33" s="23"/>
      <c r="V33" s="23">
        <v>31</v>
      </c>
      <c r="W33" s="11" t="s">
        <v>81</v>
      </c>
      <c r="X33" s="238"/>
      <c r="Y33" s="261">
        <v>27</v>
      </c>
      <c r="Z33" s="23" t="s">
        <v>91</v>
      </c>
      <c r="AA33" s="23"/>
      <c r="AB33" s="23">
        <v>26</v>
      </c>
      <c r="AC33" s="23" t="s">
        <v>84</v>
      </c>
      <c r="AD33" s="23">
        <v>21</v>
      </c>
      <c r="AE33" s="147" t="s">
        <v>127</v>
      </c>
      <c r="AF33" s="23" t="s">
        <v>96</v>
      </c>
      <c r="AG33" s="23"/>
      <c r="AH33" s="149" t="s">
        <v>121</v>
      </c>
      <c r="AI33" s="6" t="s">
        <v>97</v>
      </c>
      <c r="AJ33" s="22"/>
      <c r="AK33" s="23">
        <v>15</v>
      </c>
      <c r="AL33" s="23" t="s">
        <v>62</v>
      </c>
      <c r="AM33" s="9"/>
      <c r="AN33" s="9" t="s">
        <v>11</v>
      </c>
      <c r="AO33" s="273" t="s">
        <v>105</v>
      </c>
      <c r="AP33" s="9"/>
      <c r="AQ33" s="9" t="s">
        <v>170</v>
      </c>
      <c r="AR33" s="23" t="s">
        <v>89</v>
      </c>
      <c r="AS33" s="9"/>
      <c r="AT33" s="9" t="s">
        <v>170</v>
      </c>
      <c r="AU33" s="23" t="s">
        <v>20</v>
      </c>
      <c r="AV33" s="12">
        <f t="shared" si="0"/>
        <v>0</v>
      </c>
      <c r="AW33" s="12">
        <f t="shared" si="1"/>
        <v>1</v>
      </c>
      <c r="AX33" s="12">
        <f t="shared" si="2"/>
        <v>1</v>
      </c>
      <c r="AY33" s="12">
        <f t="shared" si="3"/>
        <v>1</v>
      </c>
      <c r="AZ33" s="12">
        <f t="shared" si="4"/>
        <v>1</v>
      </c>
      <c r="BA33" s="12"/>
      <c r="BB33" s="12">
        <f t="shared" si="5"/>
        <v>1</v>
      </c>
      <c r="BC33" s="12">
        <f t="shared" si="6"/>
        <v>1</v>
      </c>
      <c r="BD33" s="12">
        <f t="shared" si="7"/>
        <v>0</v>
      </c>
      <c r="BE33" s="12">
        <f t="shared" si="8"/>
        <v>1</v>
      </c>
      <c r="BF33" s="12">
        <f t="shared" si="9"/>
        <v>1</v>
      </c>
      <c r="BG33" s="12">
        <f t="shared" si="10"/>
        <v>1</v>
      </c>
      <c r="BH33" s="12">
        <f t="shared" si="11"/>
        <v>1</v>
      </c>
      <c r="BI33" s="12">
        <f t="shared" si="12"/>
        <v>0</v>
      </c>
      <c r="BJ33" s="12">
        <f t="shared" si="13"/>
        <v>1</v>
      </c>
      <c r="BK33" s="12">
        <f t="shared" si="14"/>
        <v>1</v>
      </c>
      <c r="BL33" s="12">
        <f t="shared" si="15"/>
        <v>0</v>
      </c>
      <c r="BM33" s="12">
        <f t="shared" si="16"/>
        <v>1</v>
      </c>
      <c r="BN33" s="12">
        <f t="shared" si="17"/>
        <v>1</v>
      </c>
      <c r="BO33" s="12">
        <f t="shared" si="18"/>
        <v>0</v>
      </c>
      <c r="BP33" s="12">
        <f t="shared" si="19"/>
        <v>0</v>
      </c>
      <c r="BQ33" s="12">
        <f t="shared" si="20"/>
        <v>0</v>
      </c>
      <c r="BR33" s="12">
        <f t="shared" si="21"/>
        <v>1</v>
      </c>
      <c r="BT33" s="8"/>
    </row>
    <row r="34" spans="1:72" ht="20.25" customHeight="1">
      <c r="A34" s="299"/>
      <c r="B34" s="10">
        <v>5</v>
      </c>
      <c r="C34" s="170"/>
      <c r="D34" s="149" t="s">
        <v>121</v>
      </c>
      <c r="E34" s="23" t="s">
        <v>194</v>
      </c>
      <c r="F34" s="23"/>
      <c r="G34" s="23">
        <v>32</v>
      </c>
      <c r="H34" s="23" t="s">
        <v>28</v>
      </c>
      <c r="I34" s="23"/>
      <c r="J34" s="147" t="s">
        <v>119</v>
      </c>
      <c r="K34" s="23" t="s">
        <v>69</v>
      </c>
      <c r="L34" s="23"/>
      <c r="M34" s="9">
        <v>33</v>
      </c>
      <c r="N34" s="23" t="s">
        <v>216</v>
      </c>
      <c r="O34" s="23"/>
      <c r="P34" s="23">
        <v>25</v>
      </c>
      <c r="Q34" s="6" t="s">
        <v>227</v>
      </c>
      <c r="R34" s="213"/>
      <c r="S34" s="9">
        <v>27</v>
      </c>
      <c r="T34" s="11" t="s">
        <v>205</v>
      </c>
      <c r="U34" s="23" t="s">
        <v>11</v>
      </c>
      <c r="V34" s="23">
        <v>24</v>
      </c>
      <c r="W34" s="200" t="s">
        <v>87</v>
      </c>
      <c r="X34" s="238"/>
      <c r="Y34" s="147" t="s">
        <v>124</v>
      </c>
      <c r="Z34" s="23" t="s">
        <v>84</v>
      </c>
      <c r="AA34" s="23"/>
      <c r="AB34" s="23">
        <v>31</v>
      </c>
      <c r="AC34" s="23" t="s">
        <v>81</v>
      </c>
      <c r="AD34" s="23"/>
      <c r="AE34" s="147" t="s">
        <v>114</v>
      </c>
      <c r="AF34" s="23" t="s">
        <v>192</v>
      </c>
      <c r="AG34" s="9"/>
      <c r="AH34" s="149" t="s">
        <v>120</v>
      </c>
      <c r="AI34" s="6" t="s">
        <v>218</v>
      </c>
      <c r="AJ34" s="187"/>
      <c r="AK34" s="259">
        <v>15</v>
      </c>
      <c r="AL34" s="23" t="s">
        <v>62</v>
      </c>
      <c r="AM34" s="9"/>
      <c r="AN34" s="9">
        <v>35</v>
      </c>
      <c r="AO34" s="23" t="s">
        <v>73</v>
      </c>
      <c r="AP34" s="9"/>
      <c r="AQ34" s="147" t="s">
        <v>170</v>
      </c>
      <c r="AR34" s="23" t="s">
        <v>89</v>
      </c>
      <c r="AS34" s="23"/>
      <c r="AT34" s="9" t="s">
        <v>170</v>
      </c>
      <c r="AU34" s="23" t="s">
        <v>20</v>
      </c>
      <c r="AV34" s="12">
        <f t="shared" si="0"/>
        <v>0</v>
      </c>
      <c r="AW34" s="12">
        <f t="shared" si="1"/>
        <v>0</v>
      </c>
      <c r="AX34" s="12">
        <f t="shared" si="2"/>
        <v>1</v>
      </c>
      <c r="AY34" s="12">
        <f t="shared" si="3"/>
        <v>1</v>
      </c>
      <c r="AZ34" s="12">
        <f t="shared" si="4"/>
        <v>1</v>
      </c>
      <c r="BA34" s="12"/>
      <c r="BB34" s="12">
        <f t="shared" si="5"/>
        <v>0</v>
      </c>
      <c r="BC34" s="12">
        <f t="shared" si="6"/>
        <v>1</v>
      </c>
      <c r="BD34" s="12">
        <f t="shared" si="7"/>
        <v>0</v>
      </c>
      <c r="BE34" s="12">
        <f t="shared" si="8"/>
        <v>1</v>
      </c>
      <c r="BF34" s="12">
        <f t="shared" si="9"/>
        <v>1</v>
      </c>
      <c r="BG34" s="12">
        <f t="shared" si="10"/>
        <v>1</v>
      </c>
      <c r="BH34" s="12">
        <f t="shared" si="11"/>
        <v>1</v>
      </c>
      <c r="BI34" s="12">
        <f t="shared" si="12"/>
        <v>0</v>
      </c>
      <c r="BJ34" s="12">
        <f t="shared" si="13"/>
        <v>1</v>
      </c>
      <c r="BK34" s="12">
        <f t="shared" si="14"/>
        <v>1</v>
      </c>
      <c r="BL34" s="12">
        <f t="shared" si="15"/>
        <v>1</v>
      </c>
      <c r="BM34" s="12">
        <f t="shared" si="16"/>
        <v>1</v>
      </c>
      <c r="BN34" s="12">
        <f t="shared" si="17"/>
        <v>1</v>
      </c>
      <c r="BO34" s="12">
        <f t="shared" si="18"/>
        <v>0</v>
      </c>
      <c r="BP34" s="12">
        <f t="shared" si="19"/>
        <v>0</v>
      </c>
      <c r="BQ34" s="12">
        <f t="shared" si="20"/>
        <v>0</v>
      </c>
      <c r="BR34" s="12">
        <f t="shared" si="21"/>
        <v>1</v>
      </c>
      <c r="BT34" s="8"/>
    </row>
    <row r="35" spans="1:72" ht="20.25" customHeight="1">
      <c r="A35" s="299"/>
      <c r="B35" s="10">
        <v>6</v>
      </c>
      <c r="C35" s="170"/>
      <c r="D35" s="279" t="s">
        <v>8</v>
      </c>
      <c r="E35" s="23" t="s">
        <v>239</v>
      </c>
      <c r="F35" s="23"/>
      <c r="G35" s="23">
        <v>12</v>
      </c>
      <c r="H35" s="23" t="s">
        <v>66</v>
      </c>
      <c r="I35" s="23"/>
      <c r="J35" s="147" t="s">
        <v>170</v>
      </c>
      <c r="K35" s="23" t="s">
        <v>20</v>
      </c>
      <c r="L35" s="23"/>
      <c r="M35" s="9">
        <v>28</v>
      </c>
      <c r="N35" s="145" t="s">
        <v>211</v>
      </c>
      <c r="O35" s="9"/>
      <c r="P35" s="23" t="s">
        <v>170</v>
      </c>
      <c r="Q35" s="6" t="s">
        <v>78</v>
      </c>
      <c r="R35" s="213"/>
      <c r="S35" s="9">
        <v>31</v>
      </c>
      <c r="T35" s="11" t="s">
        <v>81</v>
      </c>
      <c r="U35" s="23" t="s">
        <v>11</v>
      </c>
      <c r="V35" s="23">
        <v>24</v>
      </c>
      <c r="W35" s="200" t="s">
        <v>87</v>
      </c>
      <c r="X35" s="238"/>
      <c r="Y35" s="9">
        <v>32</v>
      </c>
      <c r="Z35" s="23" t="s">
        <v>28</v>
      </c>
      <c r="AA35" s="23"/>
      <c r="AB35" s="23">
        <v>35</v>
      </c>
      <c r="AC35" s="23" t="s">
        <v>73</v>
      </c>
      <c r="AD35" s="23"/>
      <c r="AE35" s="147" t="s">
        <v>114</v>
      </c>
      <c r="AF35" s="23" t="s">
        <v>192</v>
      </c>
      <c r="AG35" s="23"/>
      <c r="AH35" s="23">
        <v>26</v>
      </c>
      <c r="AI35" s="23" t="s">
        <v>84</v>
      </c>
      <c r="AJ35" s="187"/>
      <c r="AK35" s="23">
        <v>15</v>
      </c>
      <c r="AL35" s="23" t="s">
        <v>62</v>
      </c>
      <c r="AM35" s="23">
        <v>25</v>
      </c>
      <c r="AN35" s="9">
        <v>27</v>
      </c>
      <c r="AO35" s="23" t="s">
        <v>236</v>
      </c>
      <c r="AP35" s="9"/>
      <c r="AQ35" s="261">
        <v>23</v>
      </c>
      <c r="AR35" s="23" t="s">
        <v>179</v>
      </c>
      <c r="AS35" s="9">
        <v>14</v>
      </c>
      <c r="AT35" s="9">
        <v>34</v>
      </c>
      <c r="AU35" s="13" t="s">
        <v>112</v>
      </c>
      <c r="AV35" s="12">
        <f t="shared" si="0"/>
        <v>0</v>
      </c>
      <c r="AW35" s="12">
        <f t="shared" si="1"/>
        <v>1</v>
      </c>
      <c r="AX35" s="12">
        <f t="shared" si="2"/>
        <v>0</v>
      </c>
      <c r="AY35" s="12">
        <f t="shared" si="3"/>
        <v>1</v>
      </c>
      <c r="AZ35" s="12">
        <f t="shared" si="4"/>
        <v>1</v>
      </c>
      <c r="BA35" s="12"/>
      <c r="BB35" s="12">
        <f t="shared" si="5"/>
        <v>0</v>
      </c>
      <c r="BC35" s="12">
        <f t="shared" si="6"/>
        <v>1</v>
      </c>
      <c r="BD35" s="12">
        <f t="shared" si="7"/>
        <v>1</v>
      </c>
      <c r="BE35" s="12">
        <f t="shared" si="8"/>
        <v>1</v>
      </c>
      <c r="BF35" s="12">
        <f t="shared" si="9"/>
        <v>1</v>
      </c>
      <c r="BG35" s="12">
        <f t="shared" si="10"/>
        <v>1</v>
      </c>
      <c r="BH35" s="12">
        <f t="shared" si="11"/>
        <v>1</v>
      </c>
      <c r="BI35" s="12">
        <f t="shared" si="12"/>
        <v>1</v>
      </c>
      <c r="BJ35" s="12">
        <f t="shared" si="13"/>
        <v>1</v>
      </c>
      <c r="BK35" s="12">
        <f t="shared" si="14"/>
        <v>1</v>
      </c>
      <c r="BL35" s="12">
        <f t="shared" si="15"/>
        <v>0</v>
      </c>
      <c r="BM35" s="12">
        <f t="shared" si="16"/>
        <v>1</v>
      </c>
      <c r="BN35" s="12">
        <f t="shared" si="17"/>
        <v>1</v>
      </c>
      <c r="BO35" s="12">
        <f t="shared" si="18"/>
        <v>1</v>
      </c>
      <c r="BP35" s="12">
        <f t="shared" si="19"/>
        <v>0</v>
      </c>
      <c r="BQ35" s="12">
        <f t="shared" si="20"/>
        <v>0</v>
      </c>
      <c r="BR35" s="12">
        <f t="shared" si="21"/>
        <v>1</v>
      </c>
      <c r="BT35" s="8"/>
    </row>
    <row r="36" spans="1:72" ht="20.25" customHeight="1">
      <c r="A36" s="299"/>
      <c r="B36" s="10">
        <v>7</v>
      </c>
      <c r="C36" s="170"/>
      <c r="D36" s="259"/>
      <c r="E36" s="259"/>
      <c r="F36" s="23"/>
      <c r="G36" s="23"/>
      <c r="H36" s="23"/>
      <c r="I36" s="23"/>
      <c r="J36" s="280" t="s">
        <v>8</v>
      </c>
      <c r="K36" s="23" t="s">
        <v>239</v>
      </c>
      <c r="L36" s="23"/>
      <c r="M36" s="261">
        <v>13</v>
      </c>
      <c r="N36" s="23" t="s">
        <v>217</v>
      </c>
      <c r="O36" s="23"/>
      <c r="P36" s="23">
        <v>34</v>
      </c>
      <c r="Q36" s="6" t="s">
        <v>69</v>
      </c>
      <c r="R36" s="213"/>
      <c r="S36" s="23">
        <v>26</v>
      </c>
      <c r="T36" s="11" t="s">
        <v>84</v>
      </c>
      <c r="U36" s="23"/>
      <c r="V36" s="23">
        <v>27</v>
      </c>
      <c r="W36" s="11" t="s">
        <v>29</v>
      </c>
      <c r="X36" s="238"/>
      <c r="Y36" s="9">
        <v>25</v>
      </c>
      <c r="Z36" s="23" t="s">
        <v>227</v>
      </c>
      <c r="AA36" s="23"/>
      <c r="AB36" s="23">
        <v>35</v>
      </c>
      <c r="AC36" s="23" t="s">
        <v>73</v>
      </c>
      <c r="AD36" s="23"/>
      <c r="AE36" s="9"/>
      <c r="AF36" s="23"/>
      <c r="AG36" s="23"/>
      <c r="AH36" s="23">
        <v>28</v>
      </c>
      <c r="AI36" s="6" t="s">
        <v>72</v>
      </c>
      <c r="AJ36" s="187"/>
      <c r="AK36" s="23" t="s">
        <v>170</v>
      </c>
      <c r="AL36" s="23" t="s">
        <v>20</v>
      </c>
      <c r="AM36" s="145"/>
      <c r="AN36" s="148" t="s">
        <v>170</v>
      </c>
      <c r="AO36" s="23" t="s">
        <v>20</v>
      </c>
      <c r="AP36" s="145"/>
      <c r="AQ36" s="148">
        <v>23</v>
      </c>
      <c r="AR36" s="145" t="s">
        <v>179</v>
      </c>
      <c r="AS36" s="145"/>
      <c r="AT36" s="148">
        <v>14</v>
      </c>
      <c r="AU36" s="199" t="s">
        <v>14</v>
      </c>
      <c r="AV36" s="12">
        <f t="shared" si="0"/>
        <v>0</v>
      </c>
      <c r="AW36" s="12">
        <f t="shared" si="1"/>
        <v>0</v>
      </c>
      <c r="AX36" s="12">
        <f t="shared" si="2"/>
        <v>1</v>
      </c>
      <c r="AY36" s="12">
        <f t="shared" si="3"/>
        <v>1</v>
      </c>
      <c r="AZ36" s="12">
        <f t="shared" si="4"/>
        <v>0</v>
      </c>
      <c r="BA36" s="12"/>
      <c r="BB36" s="12">
        <f t="shared" si="5"/>
        <v>0</v>
      </c>
      <c r="BC36" s="12">
        <f t="shared" si="6"/>
        <v>0</v>
      </c>
      <c r="BD36" s="12">
        <f t="shared" si="7"/>
        <v>1</v>
      </c>
      <c r="BE36" s="12">
        <f t="shared" si="8"/>
        <v>0</v>
      </c>
      <c r="BF36" s="12">
        <f t="shared" si="9"/>
        <v>1</v>
      </c>
      <c r="BG36" s="12">
        <f t="shared" si="10"/>
        <v>1</v>
      </c>
      <c r="BH36" s="12">
        <f t="shared" si="11"/>
        <v>1</v>
      </c>
      <c r="BI36" s="12">
        <f t="shared" si="12"/>
        <v>1</v>
      </c>
      <c r="BJ36" s="12">
        <f t="shared" si="13"/>
        <v>0</v>
      </c>
      <c r="BK36" s="12">
        <f t="shared" si="14"/>
        <v>0</v>
      </c>
      <c r="BL36" s="12">
        <f t="shared" si="15"/>
        <v>0</v>
      </c>
      <c r="BM36" s="12">
        <f t="shared" si="16"/>
        <v>1</v>
      </c>
      <c r="BN36" s="12">
        <f t="shared" si="17"/>
        <v>1</v>
      </c>
      <c r="BO36" s="12">
        <f t="shared" si="18"/>
        <v>1</v>
      </c>
      <c r="BP36" s="12">
        <f t="shared" si="19"/>
        <v>0</v>
      </c>
      <c r="BQ36" s="12">
        <f t="shared" si="20"/>
        <v>0</v>
      </c>
      <c r="BR36" s="12">
        <f t="shared" si="21"/>
        <v>0</v>
      </c>
      <c r="BT36" s="8"/>
    </row>
    <row r="37" spans="1:72" ht="20.25" customHeight="1">
      <c r="A37" s="299"/>
      <c r="B37" s="10">
        <v>8</v>
      </c>
      <c r="C37" s="170"/>
      <c r="D37" s="23"/>
      <c r="E37" s="23"/>
      <c r="F37" s="23"/>
      <c r="G37" s="23"/>
      <c r="H37" s="23"/>
      <c r="I37" s="23"/>
      <c r="J37" s="9">
        <v>13</v>
      </c>
      <c r="K37" s="259" t="s">
        <v>206</v>
      </c>
      <c r="L37" s="23"/>
      <c r="M37" s="23"/>
      <c r="N37" s="23"/>
      <c r="O37" s="23"/>
      <c r="P37" s="23"/>
      <c r="Q37" s="6"/>
      <c r="R37" s="213"/>
      <c r="S37" s="23"/>
      <c r="T37" s="11"/>
      <c r="U37" s="23"/>
      <c r="V37" s="23">
        <v>26</v>
      </c>
      <c r="W37" s="23" t="s">
        <v>84</v>
      </c>
      <c r="X37" s="205"/>
      <c r="Y37" s="9"/>
      <c r="Z37" s="23"/>
      <c r="AA37" s="23"/>
      <c r="AB37" s="259">
        <v>25</v>
      </c>
      <c r="AC37" s="273" t="s">
        <v>94</v>
      </c>
      <c r="AD37" s="23"/>
      <c r="AE37" s="9"/>
      <c r="AF37" s="23"/>
      <c r="AG37" s="23"/>
      <c r="AH37" s="23">
        <v>28</v>
      </c>
      <c r="AI37" s="6" t="s">
        <v>72</v>
      </c>
      <c r="AJ37" s="22"/>
      <c r="AK37" s="23" t="s">
        <v>170</v>
      </c>
      <c r="AL37" s="23" t="s">
        <v>20</v>
      </c>
      <c r="AM37" s="145"/>
      <c r="AN37" s="148" t="s">
        <v>170</v>
      </c>
      <c r="AO37" s="23" t="s">
        <v>20</v>
      </c>
      <c r="AP37" s="145"/>
      <c r="AQ37" s="148">
        <v>23</v>
      </c>
      <c r="AR37" s="145" t="s">
        <v>179</v>
      </c>
      <c r="AS37" s="145"/>
      <c r="AT37" s="148">
        <v>14</v>
      </c>
      <c r="AU37" s="199" t="s">
        <v>14</v>
      </c>
      <c r="AV37" s="12">
        <f t="shared" si="0"/>
        <v>0</v>
      </c>
      <c r="AW37" s="12">
        <f t="shared" si="1"/>
        <v>0</v>
      </c>
      <c r="AX37" s="12">
        <f t="shared" si="2"/>
        <v>1</v>
      </c>
      <c r="AY37" s="12">
        <f t="shared" si="3"/>
        <v>1</v>
      </c>
      <c r="AZ37" s="12">
        <f t="shared" si="4"/>
        <v>0</v>
      </c>
      <c r="BA37" s="12"/>
      <c r="BB37" s="12">
        <f t="shared" si="5"/>
        <v>0</v>
      </c>
      <c r="BC37" s="12">
        <f t="shared" si="6"/>
        <v>0</v>
      </c>
      <c r="BD37" s="12">
        <f t="shared" si="7"/>
        <v>1</v>
      </c>
      <c r="BE37" s="12">
        <f t="shared" si="8"/>
        <v>0</v>
      </c>
      <c r="BF37" s="12">
        <f t="shared" si="9"/>
        <v>1</v>
      </c>
      <c r="BG37" s="12">
        <f t="shared" si="10"/>
        <v>1</v>
      </c>
      <c r="BH37" s="12">
        <f t="shared" si="11"/>
        <v>0</v>
      </c>
      <c r="BI37" s="12">
        <f t="shared" si="12"/>
        <v>1</v>
      </c>
      <c r="BJ37" s="12">
        <f t="shared" si="13"/>
        <v>0</v>
      </c>
      <c r="BK37" s="12">
        <f t="shared" si="14"/>
        <v>0</v>
      </c>
      <c r="BL37" s="12">
        <f t="shared" si="15"/>
        <v>0</v>
      </c>
      <c r="BM37" s="12">
        <f t="shared" si="16"/>
        <v>0</v>
      </c>
      <c r="BN37" s="12">
        <f t="shared" si="17"/>
        <v>0</v>
      </c>
      <c r="BO37" s="12">
        <f t="shared" si="18"/>
        <v>0</v>
      </c>
      <c r="BP37" s="12">
        <f t="shared" si="19"/>
        <v>0</v>
      </c>
      <c r="BQ37" s="12">
        <f t="shared" si="20"/>
        <v>0</v>
      </c>
      <c r="BR37" s="12">
        <f t="shared" si="21"/>
        <v>0</v>
      </c>
      <c r="BT37" s="8"/>
    </row>
    <row r="38" spans="1:72" ht="20.25" customHeight="1" thickBot="1">
      <c r="A38" s="300"/>
      <c r="B38" s="15">
        <v>9</v>
      </c>
      <c r="C38" s="179"/>
      <c r="D38" s="27"/>
      <c r="E38" s="27"/>
      <c r="F38" s="183"/>
      <c r="G38" s="183"/>
      <c r="H38" s="27"/>
      <c r="I38" s="27"/>
      <c r="J38" s="34"/>
      <c r="K38" s="27"/>
      <c r="L38" s="27"/>
      <c r="M38" s="27"/>
      <c r="N38" s="27"/>
      <c r="O38" s="27"/>
      <c r="P38" s="27"/>
      <c r="Q38" s="28"/>
      <c r="R38" s="216"/>
      <c r="S38" s="27"/>
      <c r="T38" s="25"/>
      <c r="U38" s="23"/>
      <c r="V38" s="23"/>
      <c r="W38" s="27"/>
      <c r="X38" s="206"/>
      <c r="Y38" s="34"/>
      <c r="Z38" s="27"/>
      <c r="AA38" s="183"/>
      <c r="AB38" s="183"/>
      <c r="AC38" s="27"/>
      <c r="AD38" s="27"/>
      <c r="AE38" s="27"/>
      <c r="AF38" s="27"/>
      <c r="AG38" s="27"/>
      <c r="AH38" s="27"/>
      <c r="AI38" s="28"/>
      <c r="AJ38" s="26"/>
      <c r="AK38" s="27"/>
      <c r="AL38" s="27"/>
      <c r="AM38" s="17"/>
      <c r="AN38" s="34"/>
      <c r="AO38" s="27"/>
      <c r="AP38" s="27"/>
      <c r="AQ38" s="27"/>
      <c r="AR38" s="27"/>
      <c r="AS38" s="27"/>
      <c r="AT38" s="27"/>
      <c r="AU38" s="190"/>
      <c r="AV38" s="19">
        <f t="shared" si="0"/>
        <v>0</v>
      </c>
      <c r="AW38" s="19">
        <f t="shared" si="1"/>
        <v>0</v>
      </c>
      <c r="AX38" s="19">
        <f t="shared" si="2"/>
        <v>0</v>
      </c>
      <c r="AY38" s="19">
        <f t="shared" si="3"/>
        <v>0</v>
      </c>
      <c r="AZ38" s="19">
        <f t="shared" si="4"/>
        <v>0</v>
      </c>
      <c r="BA38" s="19"/>
      <c r="BB38" s="19">
        <f t="shared" si="5"/>
        <v>0</v>
      </c>
      <c r="BC38" s="19">
        <f t="shared" si="6"/>
        <v>0</v>
      </c>
      <c r="BD38" s="19">
        <f t="shared" si="7"/>
        <v>0</v>
      </c>
      <c r="BE38" s="19">
        <f t="shared" si="8"/>
        <v>0</v>
      </c>
      <c r="BF38" s="19">
        <f t="shared" si="9"/>
        <v>0</v>
      </c>
      <c r="BG38" s="19">
        <f t="shared" si="10"/>
        <v>0</v>
      </c>
      <c r="BH38" s="19">
        <f t="shared" si="11"/>
        <v>0</v>
      </c>
      <c r="BI38" s="19">
        <f t="shared" si="12"/>
        <v>0</v>
      </c>
      <c r="BJ38" s="19">
        <f t="shared" si="13"/>
        <v>0</v>
      </c>
      <c r="BK38" s="19">
        <f t="shared" si="14"/>
        <v>0</v>
      </c>
      <c r="BL38" s="19">
        <f t="shared" si="15"/>
        <v>0</v>
      </c>
      <c r="BM38" s="19">
        <f t="shared" si="16"/>
        <v>0</v>
      </c>
      <c r="BN38" s="19">
        <f t="shared" si="17"/>
        <v>0</v>
      </c>
      <c r="BO38" s="19">
        <f t="shared" si="18"/>
        <v>0</v>
      </c>
      <c r="BP38" s="19">
        <f t="shared" si="19"/>
        <v>0</v>
      </c>
      <c r="BQ38" s="19">
        <f t="shared" si="20"/>
        <v>0</v>
      </c>
      <c r="BR38" s="19">
        <f t="shared" si="21"/>
        <v>0</v>
      </c>
      <c r="BT38" s="8"/>
    </row>
    <row r="39" spans="1:72" ht="20.25" customHeight="1">
      <c r="A39" s="314" t="s">
        <v>19</v>
      </c>
      <c r="B39" s="30">
        <v>1</v>
      </c>
      <c r="C39" s="21"/>
      <c r="D39" s="146"/>
      <c r="E39" s="253">
        <v>8</v>
      </c>
      <c r="F39" s="146"/>
      <c r="G39" s="146"/>
      <c r="H39" s="253">
        <v>8</v>
      </c>
      <c r="I39" s="146"/>
      <c r="J39" s="146"/>
      <c r="K39" s="253">
        <v>8</v>
      </c>
      <c r="L39" s="188"/>
      <c r="M39" s="188"/>
      <c r="N39" s="253">
        <v>8</v>
      </c>
      <c r="O39" s="188"/>
      <c r="P39" s="188"/>
      <c r="Q39" s="255">
        <v>8</v>
      </c>
      <c r="R39" s="212"/>
      <c r="S39" s="4"/>
      <c r="T39" s="220"/>
      <c r="U39" s="211"/>
      <c r="V39" s="235">
        <v>34</v>
      </c>
      <c r="W39" s="188" t="s">
        <v>69</v>
      </c>
      <c r="X39" s="207"/>
      <c r="Y39" s="4">
        <v>15</v>
      </c>
      <c r="Z39" s="146" t="s">
        <v>62</v>
      </c>
      <c r="AA39" s="146"/>
      <c r="AB39" s="4"/>
      <c r="AC39" s="146"/>
      <c r="AD39" s="146"/>
      <c r="AE39" s="4">
        <v>32</v>
      </c>
      <c r="AF39" s="188" t="s">
        <v>28</v>
      </c>
      <c r="AG39" s="146"/>
      <c r="AH39" s="146"/>
      <c r="AI39" s="5"/>
      <c r="AJ39" s="21"/>
      <c r="AK39" s="146" t="s">
        <v>170</v>
      </c>
      <c r="AL39" s="146" t="s">
        <v>189</v>
      </c>
      <c r="AM39" s="4"/>
      <c r="AN39" s="4" t="s">
        <v>170</v>
      </c>
      <c r="AO39" s="146" t="s">
        <v>168</v>
      </c>
      <c r="AP39" s="4"/>
      <c r="AQ39" s="4">
        <v>13</v>
      </c>
      <c r="AR39" s="145" t="s">
        <v>108</v>
      </c>
      <c r="AS39" s="4">
        <v>24</v>
      </c>
      <c r="AT39" s="4" t="s">
        <v>115</v>
      </c>
      <c r="AU39" s="29" t="s">
        <v>111</v>
      </c>
      <c r="AV39" s="3">
        <f t="shared" si="0"/>
        <v>0</v>
      </c>
      <c r="AW39" s="3">
        <f t="shared" si="1"/>
        <v>0</v>
      </c>
      <c r="AX39" s="3">
        <f t="shared" si="2"/>
        <v>1</v>
      </c>
      <c r="AY39" s="3">
        <f t="shared" si="3"/>
        <v>0</v>
      </c>
      <c r="AZ39" s="3">
        <f t="shared" si="4"/>
        <v>1</v>
      </c>
      <c r="BA39" s="3"/>
      <c r="BB39" s="3">
        <f t="shared" si="5"/>
        <v>0</v>
      </c>
      <c r="BC39" s="3">
        <f t="shared" si="6"/>
        <v>0</v>
      </c>
      <c r="BD39" s="3">
        <f t="shared" si="7"/>
        <v>0</v>
      </c>
      <c r="BE39" s="3">
        <f t="shared" si="8"/>
        <v>1</v>
      </c>
      <c r="BF39" s="3">
        <f t="shared" si="9"/>
        <v>0</v>
      </c>
      <c r="BG39" s="3">
        <f t="shared" si="10"/>
        <v>0</v>
      </c>
      <c r="BH39" s="3">
        <f t="shared" si="11"/>
        <v>0</v>
      </c>
      <c r="BI39" s="3">
        <f t="shared" si="12"/>
        <v>0</v>
      </c>
      <c r="BJ39" s="3">
        <f t="shared" si="13"/>
        <v>0</v>
      </c>
      <c r="BK39" s="3">
        <f t="shared" si="14"/>
        <v>1</v>
      </c>
      <c r="BL39" s="3">
        <f t="shared" si="15"/>
        <v>0</v>
      </c>
      <c r="BM39" s="3">
        <f t="shared" si="16"/>
        <v>1</v>
      </c>
      <c r="BN39" s="3">
        <f t="shared" si="17"/>
        <v>0</v>
      </c>
      <c r="BO39" s="3">
        <f t="shared" si="18"/>
        <v>0</v>
      </c>
      <c r="BP39" s="3">
        <f t="shared" si="19"/>
        <v>1</v>
      </c>
      <c r="BQ39" s="3">
        <f t="shared" si="20"/>
        <v>0</v>
      </c>
      <c r="BR39" s="3">
        <f t="shared" si="21"/>
        <v>0</v>
      </c>
      <c r="BT39" s="8"/>
    </row>
    <row r="40" spans="1:73" ht="20.25" customHeight="1">
      <c r="A40" s="315"/>
      <c r="B40" s="31">
        <v>2</v>
      </c>
      <c r="C40" s="171"/>
      <c r="D40" s="23"/>
      <c r="E40" s="254">
        <v>8</v>
      </c>
      <c r="F40" s="23"/>
      <c r="G40" s="23"/>
      <c r="H40" s="254">
        <v>8</v>
      </c>
      <c r="I40" s="23"/>
      <c r="J40" s="23"/>
      <c r="K40" s="254">
        <v>8</v>
      </c>
      <c r="L40" s="23"/>
      <c r="M40" s="23"/>
      <c r="N40" s="254">
        <v>8</v>
      </c>
      <c r="O40" s="23"/>
      <c r="P40" s="23"/>
      <c r="Q40" s="256">
        <v>8</v>
      </c>
      <c r="R40" s="213"/>
      <c r="S40" s="9"/>
      <c r="T40" s="258">
        <v>9</v>
      </c>
      <c r="U40" s="121"/>
      <c r="V40" s="148">
        <v>34</v>
      </c>
      <c r="W40" s="145" t="s">
        <v>69</v>
      </c>
      <c r="X40" s="205">
        <v>24</v>
      </c>
      <c r="Y40" s="9">
        <v>23</v>
      </c>
      <c r="Z40" s="23" t="s">
        <v>85</v>
      </c>
      <c r="AA40" s="23"/>
      <c r="AB40" s="9">
        <v>23</v>
      </c>
      <c r="AC40" s="23" t="s">
        <v>80</v>
      </c>
      <c r="AD40" s="23"/>
      <c r="AE40" s="9">
        <v>32</v>
      </c>
      <c r="AF40" s="23" t="s">
        <v>28</v>
      </c>
      <c r="AG40" s="23"/>
      <c r="AH40" s="23">
        <v>23</v>
      </c>
      <c r="AI40" s="23" t="s">
        <v>80</v>
      </c>
      <c r="AJ40" s="22"/>
      <c r="AK40" s="23">
        <v>22</v>
      </c>
      <c r="AL40" s="145" t="s">
        <v>171</v>
      </c>
      <c r="AM40" s="9"/>
      <c r="AN40" s="9">
        <v>31</v>
      </c>
      <c r="AO40" s="145" t="s">
        <v>81</v>
      </c>
      <c r="AP40" s="9"/>
      <c r="AQ40" s="9">
        <v>15</v>
      </c>
      <c r="AR40" s="145" t="s">
        <v>62</v>
      </c>
      <c r="AS40" s="9">
        <v>33</v>
      </c>
      <c r="AT40" s="147" t="s">
        <v>118</v>
      </c>
      <c r="AU40" s="11" t="s">
        <v>110</v>
      </c>
      <c r="AV40" s="3">
        <f t="shared" si="0"/>
        <v>0</v>
      </c>
      <c r="AW40" s="3">
        <f t="shared" si="1"/>
        <v>0</v>
      </c>
      <c r="AX40" s="3">
        <f t="shared" si="2"/>
        <v>0</v>
      </c>
      <c r="AY40" s="3">
        <f t="shared" si="3"/>
        <v>0</v>
      </c>
      <c r="AZ40" s="3">
        <f t="shared" si="4"/>
        <v>1</v>
      </c>
      <c r="BA40" s="3"/>
      <c r="BB40" s="3">
        <f t="shared" si="5"/>
        <v>0</v>
      </c>
      <c r="BC40" s="3">
        <f t="shared" si="6"/>
        <v>1</v>
      </c>
      <c r="BD40" s="3">
        <f t="shared" si="7"/>
        <v>3</v>
      </c>
      <c r="BE40" s="3">
        <f t="shared" si="8"/>
        <v>1</v>
      </c>
      <c r="BF40" s="3">
        <f t="shared" si="9"/>
        <v>0</v>
      </c>
      <c r="BG40" s="3">
        <f t="shared" si="10"/>
        <v>0</v>
      </c>
      <c r="BH40" s="3">
        <f t="shared" si="11"/>
        <v>0</v>
      </c>
      <c r="BI40" s="3">
        <f t="shared" si="12"/>
        <v>1</v>
      </c>
      <c r="BJ40" s="3">
        <f t="shared" si="13"/>
        <v>1</v>
      </c>
      <c r="BK40" s="3">
        <f t="shared" si="14"/>
        <v>1</v>
      </c>
      <c r="BL40" s="3">
        <f t="shared" si="15"/>
        <v>1</v>
      </c>
      <c r="BM40" s="3">
        <f t="shared" si="16"/>
        <v>1</v>
      </c>
      <c r="BN40" s="3">
        <f t="shared" si="17"/>
        <v>0</v>
      </c>
      <c r="BO40" s="3">
        <f t="shared" si="18"/>
        <v>0</v>
      </c>
      <c r="BP40" s="3">
        <f t="shared" si="19"/>
        <v>0</v>
      </c>
      <c r="BQ40" s="3">
        <f t="shared" si="20"/>
        <v>0</v>
      </c>
      <c r="BR40" s="3">
        <f t="shared" si="21"/>
        <v>0</v>
      </c>
      <c r="BS40" s="24"/>
      <c r="BT40" s="186"/>
      <c r="BU40" s="24"/>
    </row>
    <row r="41" spans="1:73" ht="20.25" customHeight="1">
      <c r="A41" s="315"/>
      <c r="B41" s="31">
        <v>3</v>
      </c>
      <c r="C41" s="171"/>
      <c r="D41" s="259">
        <v>25</v>
      </c>
      <c r="E41" s="23" t="s">
        <v>195</v>
      </c>
      <c r="F41" s="9"/>
      <c r="G41" s="9">
        <v>32</v>
      </c>
      <c r="H41" s="150" t="s">
        <v>28</v>
      </c>
      <c r="I41" s="23"/>
      <c r="J41" s="9">
        <v>12</v>
      </c>
      <c r="K41" s="23" t="s">
        <v>202</v>
      </c>
      <c r="L41" s="23"/>
      <c r="M41" s="9">
        <v>28</v>
      </c>
      <c r="N41" s="273" t="s">
        <v>75</v>
      </c>
      <c r="O41" s="23"/>
      <c r="P41" s="9">
        <v>33</v>
      </c>
      <c r="Q41" s="6" t="s">
        <v>79</v>
      </c>
      <c r="R41" s="213"/>
      <c r="S41" s="147"/>
      <c r="T41" s="258">
        <v>9</v>
      </c>
      <c r="U41" s="23"/>
      <c r="V41" s="23" t="s">
        <v>170</v>
      </c>
      <c r="W41" s="23" t="s">
        <v>88</v>
      </c>
      <c r="X41" s="205">
        <v>24</v>
      </c>
      <c r="Y41" s="9">
        <v>23</v>
      </c>
      <c r="Z41" s="23" t="s">
        <v>85</v>
      </c>
      <c r="AA41" s="23"/>
      <c r="AB41" s="9">
        <v>23</v>
      </c>
      <c r="AC41" s="23" t="s">
        <v>80</v>
      </c>
      <c r="AD41" s="23"/>
      <c r="AE41" s="9" t="s">
        <v>170</v>
      </c>
      <c r="AF41" s="23" t="s">
        <v>89</v>
      </c>
      <c r="AG41" s="23"/>
      <c r="AH41" s="149" t="s">
        <v>125</v>
      </c>
      <c r="AI41" s="23" t="s">
        <v>80</v>
      </c>
      <c r="AJ41" s="22"/>
      <c r="AK41" s="23">
        <v>15</v>
      </c>
      <c r="AL41" s="23" t="s">
        <v>62</v>
      </c>
      <c r="AM41" s="14"/>
      <c r="AN41" s="9"/>
      <c r="AO41" s="246">
        <v>4</v>
      </c>
      <c r="AP41" s="9"/>
      <c r="AQ41" s="9">
        <v>21</v>
      </c>
      <c r="AR41" s="14" t="s">
        <v>25</v>
      </c>
      <c r="AS41" s="9"/>
      <c r="AT41" s="147" t="s">
        <v>175</v>
      </c>
      <c r="AU41" s="11" t="s">
        <v>81</v>
      </c>
      <c r="AV41" s="12">
        <f t="shared" si="0"/>
        <v>0</v>
      </c>
      <c r="AW41" s="12">
        <f t="shared" si="1"/>
        <v>1</v>
      </c>
      <c r="AX41" s="12">
        <f t="shared" si="2"/>
        <v>0</v>
      </c>
      <c r="AY41" s="12">
        <f t="shared" si="3"/>
        <v>0</v>
      </c>
      <c r="AZ41" s="12">
        <f t="shared" si="4"/>
        <v>1</v>
      </c>
      <c r="BA41" s="12"/>
      <c r="BB41" s="12">
        <f t="shared" si="5"/>
        <v>1</v>
      </c>
      <c r="BC41" s="12">
        <f t="shared" si="6"/>
        <v>0</v>
      </c>
      <c r="BD41" s="12">
        <f t="shared" si="7"/>
        <v>3</v>
      </c>
      <c r="BE41" s="12">
        <f t="shared" si="8"/>
        <v>1</v>
      </c>
      <c r="BF41" s="12">
        <f t="shared" si="9"/>
        <v>1</v>
      </c>
      <c r="BG41" s="12">
        <f t="shared" si="10"/>
        <v>0</v>
      </c>
      <c r="BH41" s="12">
        <f t="shared" si="11"/>
        <v>0</v>
      </c>
      <c r="BI41" s="12">
        <f t="shared" si="12"/>
        <v>1</v>
      </c>
      <c r="BJ41" s="12">
        <f t="shared" si="13"/>
        <v>1</v>
      </c>
      <c r="BK41" s="12">
        <f t="shared" si="14"/>
        <v>1</v>
      </c>
      <c r="BL41" s="12">
        <f t="shared" si="15"/>
        <v>1</v>
      </c>
      <c r="BM41" s="12">
        <f t="shared" si="16"/>
        <v>0</v>
      </c>
      <c r="BN41" s="12">
        <f t="shared" si="17"/>
        <v>0</v>
      </c>
      <c r="BO41" s="12">
        <f t="shared" si="18"/>
        <v>0</v>
      </c>
      <c r="BP41" s="12">
        <f t="shared" si="19"/>
        <v>0</v>
      </c>
      <c r="BQ41" s="12">
        <f t="shared" si="20"/>
        <v>0</v>
      </c>
      <c r="BR41" s="12">
        <f t="shared" si="21"/>
        <v>0</v>
      </c>
      <c r="BS41" s="24"/>
      <c r="BT41" s="186"/>
      <c r="BU41" s="24"/>
    </row>
    <row r="42" spans="1:72" ht="20.25" customHeight="1">
      <c r="A42" s="315"/>
      <c r="B42" s="31">
        <v>4</v>
      </c>
      <c r="C42" s="170"/>
      <c r="D42" s="23" t="s">
        <v>170</v>
      </c>
      <c r="E42" s="23" t="s">
        <v>20</v>
      </c>
      <c r="F42" s="9"/>
      <c r="G42" s="9" t="s">
        <v>170</v>
      </c>
      <c r="H42" s="23" t="s">
        <v>20</v>
      </c>
      <c r="I42" s="23"/>
      <c r="J42" s="9">
        <v>34</v>
      </c>
      <c r="K42" s="23" t="s">
        <v>207</v>
      </c>
      <c r="L42" s="23"/>
      <c r="M42" s="9">
        <v>35</v>
      </c>
      <c r="N42" s="23" t="s">
        <v>74</v>
      </c>
      <c r="O42" s="23"/>
      <c r="P42" s="9">
        <v>33</v>
      </c>
      <c r="Q42" s="6" t="s">
        <v>79</v>
      </c>
      <c r="R42" s="213"/>
      <c r="S42" s="9">
        <v>31</v>
      </c>
      <c r="T42" s="11" t="s">
        <v>81</v>
      </c>
      <c r="U42" s="23"/>
      <c r="V42" s="23">
        <v>22</v>
      </c>
      <c r="W42" s="23" t="s">
        <v>84</v>
      </c>
      <c r="X42" s="205"/>
      <c r="Y42" s="9">
        <v>32</v>
      </c>
      <c r="Z42" s="23" t="s">
        <v>28</v>
      </c>
      <c r="AA42" s="23"/>
      <c r="AB42" s="9">
        <v>25</v>
      </c>
      <c r="AC42" s="23" t="s">
        <v>15</v>
      </c>
      <c r="AD42" s="23"/>
      <c r="AE42" s="261">
        <v>24</v>
      </c>
      <c r="AF42" s="23" t="s">
        <v>171</v>
      </c>
      <c r="AG42" s="23"/>
      <c r="AH42" s="23">
        <v>28</v>
      </c>
      <c r="AI42" s="6" t="s">
        <v>233</v>
      </c>
      <c r="AJ42" s="22"/>
      <c r="AK42" s="23">
        <v>15</v>
      </c>
      <c r="AL42" s="23" t="s">
        <v>62</v>
      </c>
      <c r="AM42" s="9"/>
      <c r="AN42" s="147"/>
      <c r="AO42" s="246">
        <v>4</v>
      </c>
      <c r="AP42" s="9">
        <v>13</v>
      </c>
      <c r="AQ42" s="9" t="s">
        <v>9</v>
      </c>
      <c r="AR42" s="23" t="s">
        <v>241</v>
      </c>
      <c r="AS42" s="9"/>
      <c r="AT42" s="147" t="s">
        <v>120</v>
      </c>
      <c r="AU42" s="13" t="s">
        <v>244</v>
      </c>
      <c r="AV42" s="7">
        <f t="shared" si="0"/>
        <v>0</v>
      </c>
      <c r="AW42" s="7">
        <f t="shared" si="1"/>
        <v>0</v>
      </c>
      <c r="AX42" s="7">
        <f t="shared" si="2"/>
        <v>1</v>
      </c>
      <c r="AY42" s="7">
        <f t="shared" si="3"/>
        <v>1</v>
      </c>
      <c r="AZ42" s="7">
        <f t="shared" si="4"/>
        <v>1</v>
      </c>
      <c r="BA42" s="7"/>
      <c r="BB42" s="7">
        <f t="shared" si="5"/>
        <v>0</v>
      </c>
      <c r="BC42" s="12">
        <f t="shared" si="6"/>
        <v>1</v>
      </c>
      <c r="BD42" s="12">
        <f t="shared" si="7"/>
        <v>0</v>
      </c>
      <c r="BE42" s="7">
        <f t="shared" si="8"/>
        <v>1</v>
      </c>
      <c r="BF42" s="7">
        <f t="shared" si="9"/>
        <v>1</v>
      </c>
      <c r="BG42" s="12">
        <f t="shared" si="10"/>
        <v>0</v>
      </c>
      <c r="BH42" s="12">
        <f t="shared" si="11"/>
        <v>0</v>
      </c>
      <c r="BI42" s="12">
        <f t="shared" si="12"/>
        <v>1</v>
      </c>
      <c r="BJ42" s="7">
        <f t="shared" si="13"/>
        <v>1</v>
      </c>
      <c r="BK42" s="7">
        <f t="shared" si="14"/>
        <v>1</v>
      </c>
      <c r="BL42" s="7">
        <f t="shared" si="15"/>
        <v>1</v>
      </c>
      <c r="BM42" s="7">
        <f t="shared" si="16"/>
        <v>1</v>
      </c>
      <c r="BN42" s="7">
        <f t="shared" si="17"/>
        <v>1</v>
      </c>
      <c r="BO42" s="7">
        <f t="shared" si="18"/>
        <v>0</v>
      </c>
      <c r="BP42" s="7">
        <f t="shared" si="19"/>
        <v>1</v>
      </c>
      <c r="BQ42" s="7">
        <f t="shared" si="20"/>
        <v>0</v>
      </c>
      <c r="BR42" s="12">
        <f t="shared" si="21"/>
        <v>0</v>
      </c>
      <c r="BT42" s="8"/>
    </row>
    <row r="43" spans="1:72" ht="20.25" customHeight="1">
      <c r="A43" s="315"/>
      <c r="B43" s="31">
        <v>5</v>
      </c>
      <c r="C43" s="170"/>
      <c r="D43" s="23" t="s">
        <v>170</v>
      </c>
      <c r="E43" s="23" t="s">
        <v>20</v>
      </c>
      <c r="F43" s="9"/>
      <c r="G43" s="9" t="s">
        <v>170</v>
      </c>
      <c r="H43" s="23" t="s">
        <v>20</v>
      </c>
      <c r="I43" s="23"/>
      <c r="J43" s="261">
        <v>26</v>
      </c>
      <c r="K43" s="145" t="s">
        <v>190</v>
      </c>
      <c r="L43" s="9"/>
      <c r="M43" s="9">
        <v>15</v>
      </c>
      <c r="N43" s="145" t="s">
        <v>62</v>
      </c>
      <c r="O43" s="23"/>
      <c r="P43" s="9">
        <v>24</v>
      </c>
      <c r="Q43" s="6" t="s">
        <v>25</v>
      </c>
      <c r="R43" s="213"/>
      <c r="S43" s="9">
        <v>35</v>
      </c>
      <c r="T43" s="11" t="s">
        <v>73</v>
      </c>
      <c r="U43" s="23"/>
      <c r="V43" s="23">
        <v>31</v>
      </c>
      <c r="W43" s="23" t="s">
        <v>81</v>
      </c>
      <c r="X43" s="205"/>
      <c r="Y43" s="9">
        <v>32</v>
      </c>
      <c r="Z43" s="23" t="s">
        <v>28</v>
      </c>
      <c r="AA43" s="23"/>
      <c r="AB43" s="9">
        <v>22</v>
      </c>
      <c r="AC43" s="23" t="s">
        <v>84</v>
      </c>
      <c r="AD43" s="23"/>
      <c r="AE43" s="9">
        <v>33</v>
      </c>
      <c r="AF43" s="23" t="s">
        <v>77</v>
      </c>
      <c r="AG43" s="23"/>
      <c r="AH43" s="23">
        <v>25</v>
      </c>
      <c r="AI43" s="6" t="s">
        <v>174</v>
      </c>
      <c r="AJ43" s="22">
        <v>12</v>
      </c>
      <c r="AK43" s="23">
        <v>14</v>
      </c>
      <c r="AL43" s="23" t="s">
        <v>242</v>
      </c>
      <c r="AM43" s="23"/>
      <c r="AN43" s="9"/>
      <c r="AO43" s="246">
        <v>4</v>
      </c>
      <c r="AP43" s="9"/>
      <c r="AQ43" s="9">
        <v>13</v>
      </c>
      <c r="AR43" s="14" t="s">
        <v>106</v>
      </c>
      <c r="AS43" s="9"/>
      <c r="AT43" s="147" t="s">
        <v>119</v>
      </c>
      <c r="AU43" s="278" t="s">
        <v>176</v>
      </c>
      <c r="AV43" s="7">
        <f t="shared" si="0"/>
        <v>0</v>
      </c>
      <c r="AW43" s="7">
        <f t="shared" si="1"/>
        <v>1</v>
      </c>
      <c r="AX43" s="7">
        <f t="shared" si="2"/>
        <v>1</v>
      </c>
      <c r="AY43" s="7">
        <f t="shared" si="3"/>
        <v>1</v>
      </c>
      <c r="AZ43" s="7">
        <f t="shared" si="4"/>
        <v>1</v>
      </c>
      <c r="BA43" s="7"/>
      <c r="BB43" s="7">
        <f t="shared" si="5"/>
        <v>0</v>
      </c>
      <c r="BC43" s="12">
        <f t="shared" si="6"/>
        <v>1</v>
      </c>
      <c r="BD43" s="12">
        <f t="shared" si="7"/>
        <v>0</v>
      </c>
      <c r="BE43" s="7">
        <f t="shared" si="8"/>
        <v>1</v>
      </c>
      <c r="BF43" s="7">
        <f t="shared" si="9"/>
        <v>1</v>
      </c>
      <c r="BG43" s="12">
        <f t="shared" si="10"/>
        <v>1</v>
      </c>
      <c r="BH43" s="12">
        <f t="shared" si="11"/>
        <v>0</v>
      </c>
      <c r="BI43" s="12">
        <f t="shared" si="12"/>
        <v>0</v>
      </c>
      <c r="BJ43" s="7">
        <f t="shared" si="13"/>
        <v>1</v>
      </c>
      <c r="BK43" s="7">
        <f t="shared" si="14"/>
        <v>1</v>
      </c>
      <c r="BL43" s="7">
        <f t="shared" si="15"/>
        <v>1</v>
      </c>
      <c r="BM43" s="7">
        <f t="shared" si="16"/>
        <v>1</v>
      </c>
      <c r="BN43" s="7">
        <f t="shared" si="17"/>
        <v>1</v>
      </c>
      <c r="BO43" s="7">
        <f t="shared" si="18"/>
        <v>0</v>
      </c>
      <c r="BP43" s="7">
        <f t="shared" si="19"/>
        <v>0</v>
      </c>
      <c r="BQ43" s="7">
        <f t="shared" si="20"/>
        <v>0</v>
      </c>
      <c r="BR43" s="12">
        <f t="shared" si="21"/>
        <v>0</v>
      </c>
      <c r="BT43" s="8"/>
    </row>
    <row r="44" spans="1:72" ht="20.25" customHeight="1">
      <c r="A44" s="315"/>
      <c r="B44" s="31">
        <v>6</v>
      </c>
      <c r="C44" s="171"/>
      <c r="D44" s="23">
        <v>32</v>
      </c>
      <c r="E44" s="259" t="s">
        <v>188</v>
      </c>
      <c r="F44" s="9"/>
      <c r="G44" s="261">
        <v>15</v>
      </c>
      <c r="H44" s="23" t="s">
        <v>180</v>
      </c>
      <c r="I44" s="23"/>
      <c r="J44" s="9">
        <v>26</v>
      </c>
      <c r="K44" s="274" t="s">
        <v>208</v>
      </c>
      <c r="L44" s="9"/>
      <c r="M44" s="9">
        <v>13</v>
      </c>
      <c r="N44" s="145" t="s">
        <v>210</v>
      </c>
      <c r="O44" s="23"/>
      <c r="P44" s="9">
        <v>27</v>
      </c>
      <c r="Q44" s="6" t="s">
        <v>64</v>
      </c>
      <c r="R44" s="213"/>
      <c r="S44" s="9" t="s">
        <v>170</v>
      </c>
      <c r="T44" s="11" t="s">
        <v>82</v>
      </c>
      <c r="U44" s="23"/>
      <c r="V44" s="23">
        <v>31</v>
      </c>
      <c r="W44" s="23" t="s">
        <v>81</v>
      </c>
      <c r="X44" s="205"/>
      <c r="Y44" s="9">
        <v>22</v>
      </c>
      <c r="Z44" s="23" t="s">
        <v>84</v>
      </c>
      <c r="AA44" s="23"/>
      <c r="AB44" s="9">
        <v>35</v>
      </c>
      <c r="AC44" s="23" t="s">
        <v>73</v>
      </c>
      <c r="AD44" s="23"/>
      <c r="AE44" s="9">
        <v>33</v>
      </c>
      <c r="AF44" s="23" t="s">
        <v>77</v>
      </c>
      <c r="AG44" s="23"/>
      <c r="AH44" s="23" t="s">
        <v>170</v>
      </c>
      <c r="AI44" s="23" t="s">
        <v>89</v>
      </c>
      <c r="AJ44" s="22"/>
      <c r="AK44" s="23"/>
      <c r="AL44" s="23"/>
      <c r="AM44" s="23"/>
      <c r="AN44" s="9">
        <v>24</v>
      </c>
      <c r="AO44" s="23" t="s">
        <v>25</v>
      </c>
      <c r="AP44" s="9"/>
      <c r="AQ44" s="9">
        <v>25</v>
      </c>
      <c r="AR44" s="14" t="s">
        <v>15</v>
      </c>
      <c r="AS44" s="9">
        <v>14</v>
      </c>
      <c r="AT44" s="147" t="s">
        <v>119</v>
      </c>
      <c r="AU44" s="13" t="s">
        <v>112</v>
      </c>
      <c r="AV44" s="7">
        <f t="shared" si="0"/>
        <v>0</v>
      </c>
      <c r="AW44" s="7">
        <f t="shared" si="1"/>
        <v>0</v>
      </c>
      <c r="AX44" s="7">
        <f t="shared" si="2"/>
        <v>1</v>
      </c>
      <c r="AY44" s="7">
        <f t="shared" si="3"/>
        <v>1</v>
      </c>
      <c r="AZ44" s="7">
        <f t="shared" si="4"/>
        <v>1</v>
      </c>
      <c r="BA44" s="7"/>
      <c r="BB44" s="7">
        <f t="shared" si="5"/>
        <v>0</v>
      </c>
      <c r="BC44" s="12">
        <f t="shared" si="6"/>
        <v>1</v>
      </c>
      <c r="BD44" s="12">
        <f t="shared" si="7"/>
        <v>0</v>
      </c>
      <c r="BE44" s="7">
        <f t="shared" si="8"/>
        <v>1</v>
      </c>
      <c r="BF44" s="7">
        <f t="shared" si="9"/>
        <v>1</v>
      </c>
      <c r="BG44" s="12">
        <f t="shared" si="10"/>
        <v>1</v>
      </c>
      <c r="BH44" s="12">
        <f t="shared" si="11"/>
        <v>1</v>
      </c>
      <c r="BI44" s="12">
        <f t="shared" si="12"/>
        <v>0</v>
      </c>
      <c r="BJ44" s="7">
        <f t="shared" si="13"/>
        <v>1</v>
      </c>
      <c r="BK44" s="7">
        <f t="shared" si="14"/>
        <v>1</v>
      </c>
      <c r="BL44" s="7">
        <f t="shared" si="15"/>
        <v>1</v>
      </c>
      <c r="BM44" s="7">
        <f t="shared" si="16"/>
        <v>1</v>
      </c>
      <c r="BN44" s="7">
        <f t="shared" si="17"/>
        <v>1</v>
      </c>
      <c r="BO44" s="7">
        <f t="shared" si="18"/>
        <v>0</v>
      </c>
      <c r="BP44" s="7">
        <f t="shared" si="19"/>
        <v>0</v>
      </c>
      <c r="BQ44" s="7">
        <f t="shared" si="20"/>
        <v>0</v>
      </c>
      <c r="BR44" s="12">
        <f t="shared" si="21"/>
        <v>0</v>
      </c>
      <c r="BT44" s="8"/>
    </row>
    <row r="45" spans="1:72" ht="20.25" customHeight="1">
      <c r="A45" s="315"/>
      <c r="B45" s="31">
        <v>7</v>
      </c>
      <c r="C45" s="170"/>
      <c r="D45" s="23"/>
      <c r="E45" s="259"/>
      <c r="F45" s="9"/>
      <c r="G45" s="9">
        <v>24</v>
      </c>
      <c r="H45" s="23" t="s">
        <v>25</v>
      </c>
      <c r="I45" s="23"/>
      <c r="J45" s="147" t="s">
        <v>121</v>
      </c>
      <c r="K45" s="23" t="s">
        <v>209</v>
      </c>
      <c r="L45" s="23"/>
      <c r="M45" s="9" t="s">
        <v>170</v>
      </c>
      <c r="N45" s="23" t="s">
        <v>70</v>
      </c>
      <c r="O45" s="23"/>
      <c r="P45" s="23">
        <v>12</v>
      </c>
      <c r="Q45" s="6" t="s">
        <v>61</v>
      </c>
      <c r="R45" s="213"/>
      <c r="S45" s="9">
        <v>22</v>
      </c>
      <c r="T45" s="11" t="s">
        <v>84</v>
      </c>
      <c r="U45" s="23"/>
      <c r="V45" s="23"/>
      <c r="W45" s="23"/>
      <c r="X45" s="205"/>
      <c r="Y45" s="9">
        <v>31</v>
      </c>
      <c r="Z45" s="23" t="s">
        <v>199</v>
      </c>
      <c r="AA45" s="23"/>
      <c r="AB45" s="9">
        <v>26</v>
      </c>
      <c r="AC45" s="23" t="s">
        <v>90</v>
      </c>
      <c r="AD45" s="23"/>
      <c r="AE45" s="266" t="s">
        <v>122</v>
      </c>
      <c r="AF45" s="23" t="s">
        <v>79</v>
      </c>
      <c r="AG45" s="23"/>
      <c r="AH45" s="23">
        <v>14</v>
      </c>
      <c r="AI45" s="32" t="s">
        <v>218</v>
      </c>
      <c r="AJ45" s="22"/>
      <c r="AK45" s="23"/>
      <c r="AL45" s="23"/>
      <c r="AM45" s="14"/>
      <c r="AN45" s="9"/>
      <c r="AO45" s="23"/>
      <c r="AP45" s="9"/>
      <c r="AQ45" s="9" t="s">
        <v>10</v>
      </c>
      <c r="AR45" s="23" t="s">
        <v>80</v>
      </c>
      <c r="AS45" s="9"/>
      <c r="AT45" s="147" t="s">
        <v>10</v>
      </c>
      <c r="AU45" s="23" t="s">
        <v>80</v>
      </c>
      <c r="AV45" s="7">
        <f t="shared" si="0"/>
        <v>0</v>
      </c>
      <c r="AW45" s="7">
        <f t="shared" si="1"/>
        <v>1</v>
      </c>
      <c r="AX45" s="7">
        <f t="shared" si="2"/>
        <v>1</v>
      </c>
      <c r="AY45" s="7">
        <f t="shared" si="3"/>
        <v>1</v>
      </c>
      <c r="AZ45" s="7">
        <f t="shared" si="4"/>
        <v>0</v>
      </c>
      <c r="BA45" s="7"/>
      <c r="BB45" s="7">
        <f t="shared" si="5"/>
        <v>0</v>
      </c>
      <c r="BC45" s="12">
        <f t="shared" si="6"/>
        <v>1</v>
      </c>
      <c r="BD45" s="12">
        <f t="shared" si="7"/>
        <v>0</v>
      </c>
      <c r="BE45" s="7">
        <f t="shared" si="8"/>
        <v>1</v>
      </c>
      <c r="BF45" s="7">
        <f t="shared" si="9"/>
        <v>0</v>
      </c>
      <c r="BG45" s="12">
        <f t="shared" si="10"/>
        <v>1</v>
      </c>
      <c r="BH45" s="12">
        <f t="shared" si="11"/>
        <v>0</v>
      </c>
      <c r="BI45" s="12">
        <f t="shared" si="12"/>
        <v>0</v>
      </c>
      <c r="BJ45" s="7">
        <f t="shared" si="13"/>
        <v>1</v>
      </c>
      <c r="BK45" s="7">
        <f t="shared" si="14"/>
        <v>0</v>
      </c>
      <c r="BL45" s="7">
        <f t="shared" si="15"/>
        <v>1</v>
      </c>
      <c r="BM45" s="7">
        <f t="shared" si="16"/>
        <v>0</v>
      </c>
      <c r="BN45" s="7">
        <f t="shared" si="17"/>
        <v>0</v>
      </c>
      <c r="BO45" s="7">
        <f t="shared" si="18"/>
        <v>0</v>
      </c>
      <c r="BP45" s="7">
        <f t="shared" si="19"/>
        <v>0</v>
      </c>
      <c r="BQ45" s="7">
        <f t="shared" si="20"/>
        <v>2</v>
      </c>
      <c r="BR45" s="12">
        <f t="shared" si="21"/>
        <v>0</v>
      </c>
      <c r="BT45" s="8"/>
    </row>
    <row r="46" spans="1:72" ht="20.25" customHeight="1">
      <c r="A46" s="315"/>
      <c r="B46" s="31">
        <v>8</v>
      </c>
      <c r="C46" s="170"/>
      <c r="D46" s="23"/>
      <c r="E46" s="150"/>
      <c r="F46" s="150"/>
      <c r="G46" s="150"/>
      <c r="H46" s="150"/>
      <c r="I46" s="150"/>
      <c r="J46" s="23">
        <v>13</v>
      </c>
      <c r="K46" s="23" t="s">
        <v>210</v>
      </c>
      <c r="L46" s="23"/>
      <c r="M46" s="9" t="s">
        <v>170</v>
      </c>
      <c r="N46" s="23" t="s">
        <v>70</v>
      </c>
      <c r="O46" s="23"/>
      <c r="P46" s="23"/>
      <c r="Q46" s="6"/>
      <c r="R46" s="213"/>
      <c r="S46" s="23">
        <v>31</v>
      </c>
      <c r="T46" s="11" t="s">
        <v>223</v>
      </c>
      <c r="U46" s="23"/>
      <c r="V46" s="23"/>
      <c r="W46" s="23"/>
      <c r="X46" s="205"/>
      <c r="Y46" s="23"/>
      <c r="Z46" s="150"/>
      <c r="AA46" s="150"/>
      <c r="AB46" s="33">
        <v>26</v>
      </c>
      <c r="AC46" s="23" t="s">
        <v>90</v>
      </c>
      <c r="AD46" s="150"/>
      <c r="AE46" s="9">
        <v>14</v>
      </c>
      <c r="AF46" s="23" t="s">
        <v>218</v>
      </c>
      <c r="AG46" s="23"/>
      <c r="AH46" s="23">
        <v>22</v>
      </c>
      <c r="AI46" s="23" t="s">
        <v>84</v>
      </c>
      <c r="AJ46" s="22"/>
      <c r="AK46" s="23"/>
      <c r="AL46" s="23"/>
      <c r="AM46" s="14"/>
      <c r="AN46" s="9"/>
      <c r="AO46" s="23"/>
      <c r="AP46" s="9"/>
      <c r="AQ46" s="9" t="s">
        <v>10</v>
      </c>
      <c r="AR46" s="14" t="s">
        <v>80</v>
      </c>
      <c r="AS46" s="9"/>
      <c r="AT46" s="147" t="s">
        <v>10</v>
      </c>
      <c r="AU46" s="14" t="s">
        <v>80</v>
      </c>
      <c r="AV46" s="7">
        <f t="shared" si="0"/>
        <v>0</v>
      </c>
      <c r="AW46" s="7">
        <f t="shared" si="1"/>
        <v>0</v>
      </c>
      <c r="AX46" s="7">
        <f t="shared" si="2"/>
        <v>1</v>
      </c>
      <c r="AY46" s="7">
        <f t="shared" si="3"/>
        <v>1</v>
      </c>
      <c r="AZ46" s="7">
        <f t="shared" si="4"/>
        <v>0</v>
      </c>
      <c r="BA46" s="7"/>
      <c r="BB46" s="7">
        <f t="shared" si="5"/>
        <v>0</v>
      </c>
      <c r="BC46" s="12">
        <f t="shared" si="6"/>
        <v>1</v>
      </c>
      <c r="BD46" s="12">
        <f t="shared" si="7"/>
        <v>0</v>
      </c>
      <c r="BE46" s="7">
        <f t="shared" si="8"/>
        <v>0</v>
      </c>
      <c r="BF46" s="7">
        <f t="shared" si="9"/>
        <v>0</v>
      </c>
      <c r="BG46" s="12">
        <f t="shared" si="10"/>
        <v>1</v>
      </c>
      <c r="BH46" s="12">
        <f t="shared" si="11"/>
        <v>0</v>
      </c>
      <c r="BI46" s="12">
        <f t="shared" si="12"/>
        <v>0</v>
      </c>
      <c r="BJ46" s="7">
        <f t="shared" si="13"/>
        <v>1</v>
      </c>
      <c r="BK46" s="7">
        <f t="shared" si="14"/>
        <v>0</v>
      </c>
      <c r="BL46" s="7">
        <f t="shared" si="15"/>
        <v>0</v>
      </c>
      <c r="BM46" s="7">
        <f t="shared" si="16"/>
        <v>0</v>
      </c>
      <c r="BN46" s="7">
        <f t="shared" si="17"/>
        <v>0</v>
      </c>
      <c r="BO46" s="7">
        <f t="shared" si="18"/>
        <v>0</v>
      </c>
      <c r="BP46" s="7">
        <f t="shared" si="19"/>
        <v>0</v>
      </c>
      <c r="BQ46" s="7">
        <f t="shared" si="20"/>
        <v>2</v>
      </c>
      <c r="BR46" s="12">
        <f t="shared" si="21"/>
        <v>0</v>
      </c>
      <c r="BT46" s="8"/>
    </row>
    <row r="47" spans="1:72" ht="20.25" customHeight="1" thickBot="1">
      <c r="A47" s="316"/>
      <c r="B47" s="143">
        <v>9</v>
      </c>
      <c r="C47" s="17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  <c r="R47" s="216"/>
      <c r="S47" s="27"/>
      <c r="T47" s="25"/>
      <c r="U47" s="23"/>
      <c r="V47" s="23"/>
      <c r="W47" s="27"/>
      <c r="X47" s="209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6"/>
      <c r="AK47" s="27"/>
      <c r="AL47" s="27"/>
      <c r="AM47" s="160"/>
      <c r="AN47" s="34"/>
      <c r="AO47" s="27"/>
      <c r="AP47" s="27"/>
      <c r="AQ47" s="34"/>
      <c r="AR47" s="17"/>
      <c r="AS47" s="17"/>
      <c r="AT47" s="34"/>
      <c r="AU47" s="16"/>
      <c r="AV47" s="18">
        <f t="shared" si="0"/>
        <v>0</v>
      </c>
      <c r="AW47" s="18">
        <f t="shared" si="1"/>
        <v>0</v>
      </c>
      <c r="AX47" s="18">
        <f t="shared" si="2"/>
        <v>0</v>
      </c>
      <c r="AY47" s="18">
        <f t="shared" si="3"/>
        <v>0</v>
      </c>
      <c r="AZ47" s="18">
        <f t="shared" si="4"/>
        <v>0</v>
      </c>
      <c r="BA47" s="18"/>
      <c r="BB47" s="18">
        <f t="shared" si="5"/>
        <v>0</v>
      </c>
      <c r="BC47" s="18">
        <f t="shared" si="6"/>
        <v>0</v>
      </c>
      <c r="BD47" s="18">
        <f t="shared" si="7"/>
        <v>0</v>
      </c>
      <c r="BE47" s="18">
        <f t="shared" si="8"/>
        <v>0</v>
      </c>
      <c r="BF47" s="18">
        <f t="shared" si="9"/>
        <v>0</v>
      </c>
      <c r="BG47" s="19">
        <f t="shared" si="10"/>
        <v>0</v>
      </c>
      <c r="BH47" s="19">
        <f t="shared" si="11"/>
        <v>0</v>
      </c>
      <c r="BI47" s="19">
        <f t="shared" si="12"/>
        <v>0</v>
      </c>
      <c r="BJ47" s="18">
        <f t="shared" si="13"/>
        <v>0</v>
      </c>
      <c r="BK47" s="18">
        <f t="shared" si="14"/>
        <v>0</v>
      </c>
      <c r="BL47" s="18">
        <f t="shared" si="15"/>
        <v>0</v>
      </c>
      <c r="BM47" s="18">
        <f t="shared" si="16"/>
        <v>0</v>
      </c>
      <c r="BN47" s="18">
        <f t="shared" si="17"/>
        <v>0</v>
      </c>
      <c r="BO47" s="18">
        <f>COUNTIF(D47:AU47,"36a")</f>
        <v>0</v>
      </c>
      <c r="BP47" s="18">
        <f t="shared" si="19"/>
        <v>0</v>
      </c>
      <c r="BQ47" s="18">
        <f t="shared" si="20"/>
        <v>0</v>
      </c>
      <c r="BR47" s="19">
        <f t="shared" si="21"/>
        <v>0</v>
      </c>
      <c r="BT47" s="8"/>
    </row>
    <row r="48" spans="1:72" ht="47.25">
      <c r="A48" s="35"/>
      <c r="B48" s="36"/>
      <c r="C48" s="37"/>
      <c r="D48" s="38"/>
      <c r="E48" s="37"/>
      <c r="F48" s="37"/>
      <c r="G48" s="37"/>
      <c r="H48" s="37"/>
      <c r="I48" s="38"/>
      <c r="J48" s="37"/>
      <c r="K48" s="38"/>
      <c r="L48" s="38"/>
      <c r="M48" s="38"/>
      <c r="N48" s="38"/>
      <c r="O48" s="38"/>
      <c r="P48" s="38"/>
      <c r="Q48" s="38"/>
      <c r="R48" s="39"/>
      <c r="S48" s="40"/>
      <c r="T48" s="41"/>
      <c r="U48" s="41"/>
      <c r="V48" s="41"/>
      <c r="W48" s="41"/>
      <c r="X48" s="43"/>
      <c r="Y48" s="42"/>
      <c r="Z48" s="44"/>
      <c r="AB48" s="42"/>
      <c r="AD48" s="42"/>
      <c r="AE48" s="45"/>
      <c r="AF48" s="42"/>
      <c r="AH48" s="42"/>
      <c r="AM48" s="42"/>
      <c r="AO48" s="42"/>
      <c r="AP48" s="42"/>
      <c r="AR48" s="42"/>
      <c r="BT48" s="8"/>
    </row>
    <row r="49" spans="2:23" ht="15.75">
      <c r="B49" s="36"/>
      <c r="C49" s="37"/>
      <c r="D49" s="38"/>
      <c r="E49" s="37"/>
      <c r="F49" s="37"/>
      <c r="G49" s="37"/>
      <c r="H49" s="37"/>
      <c r="I49" s="38"/>
      <c r="J49" s="37"/>
      <c r="K49" s="38"/>
      <c r="L49" s="38"/>
      <c r="M49" s="38"/>
      <c r="N49" s="38"/>
      <c r="O49" s="38"/>
      <c r="P49" s="38"/>
      <c r="Q49" s="38"/>
      <c r="R49" s="39"/>
      <c r="S49" s="40"/>
      <c r="T49" s="39"/>
      <c r="U49" s="39"/>
      <c r="V49" s="39"/>
      <c r="W49" s="39"/>
    </row>
    <row r="50" spans="2:23" ht="15.75">
      <c r="B50" s="46"/>
      <c r="C50" s="47"/>
      <c r="D50" s="48"/>
      <c r="E50" s="47"/>
      <c r="F50" s="47"/>
      <c r="G50" s="47"/>
      <c r="H50" s="47"/>
      <c r="I50" s="48"/>
      <c r="J50" s="47"/>
      <c r="K50" s="48"/>
      <c r="L50" s="48"/>
      <c r="M50" s="48"/>
      <c r="N50" s="48"/>
      <c r="O50" s="48"/>
      <c r="P50" s="48"/>
      <c r="Q50" s="48"/>
      <c r="R50" s="47"/>
      <c r="S50" s="48"/>
      <c r="T50" s="47"/>
      <c r="U50" s="47"/>
      <c r="V50" s="47"/>
      <c r="W50" s="47"/>
    </row>
    <row r="51" spans="2:23" ht="15.75">
      <c r="B51" s="46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7"/>
      <c r="S51" s="48"/>
      <c r="T51" s="47"/>
      <c r="U51" s="47"/>
      <c r="V51" s="47"/>
      <c r="W51" s="47"/>
    </row>
    <row r="52" spans="2:23" ht="15.75">
      <c r="B52" s="46"/>
      <c r="C52" s="49"/>
      <c r="D52" s="38"/>
      <c r="E52" s="49"/>
      <c r="F52" s="49"/>
      <c r="G52" s="49"/>
      <c r="H52" s="49"/>
      <c r="I52" s="38"/>
      <c r="J52" s="49"/>
      <c r="K52" s="38"/>
      <c r="L52" s="38"/>
      <c r="M52" s="38"/>
      <c r="N52" s="38"/>
      <c r="O52" s="38"/>
      <c r="P52" s="38"/>
      <c r="Q52" s="38"/>
      <c r="R52" s="47"/>
      <c r="S52" s="48"/>
      <c r="T52" s="47"/>
      <c r="U52" s="47"/>
      <c r="V52" s="47"/>
      <c r="W52" s="47"/>
    </row>
    <row r="53" spans="2:23" ht="20.25">
      <c r="B53" s="46"/>
      <c r="C53" s="49"/>
      <c r="D53" s="38"/>
      <c r="E53" s="49"/>
      <c r="F53" s="49"/>
      <c r="G53" s="49"/>
      <c r="H53" s="49"/>
      <c r="I53" s="38"/>
      <c r="J53" s="49"/>
      <c r="K53" s="38"/>
      <c r="L53" s="38"/>
      <c r="M53" s="38"/>
      <c r="N53" s="38"/>
      <c r="O53" s="38"/>
      <c r="P53" s="38"/>
      <c r="Q53" s="38"/>
      <c r="R53" s="47"/>
      <c r="S53" s="48"/>
      <c r="T53" s="50"/>
      <c r="U53" s="50"/>
      <c r="V53" s="50"/>
      <c r="W53" s="50"/>
    </row>
    <row r="54" spans="2:23" ht="15.75">
      <c r="B54" s="46"/>
      <c r="C54" s="49"/>
      <c r="D54" s="38"/>
      <c r="E54" s="49"/>
      <c r="F54" s="49"/>
      <c r="G54" s="49"/>
      <c r="H54" s="49"/>
      <c r="I54" s="38"/>
      <c r="J54" s="49"/>
      <c r="K54" s="38"/>
      <c r="L54" s="38"/>
      <c r="M54" s="38"/>
      <c r="N54" s="38"/>
      <c r="O54" s="38"/>
      <c r="P54" s="38"/>
      <c r="Q54" s="38"/>
      <c r="R54" s="47"/>
      <c r="S54" s="48"/>
      <c r="T54" s="47"/>
      <c r="U54" s="47"/>
      <c r="V54" s="47"/>
      <c r="W54" s="47"/>
    </row>
    <row r="55" spans="2:23" ht="15.75">
      <c r="B55" s="46"/>
      <c r="C55" s="49"/>
      <c r="D55" s="38"/>
      <c r="E55" s="49"/>
      <c r="F55" s="49"/>
      <c r="G55" s="49"/>
      <c r="H55" s="49"/>
      <c r="I55" s="38"/>
      <c r="J55" s="49"/>
      <c r="K55" s="38"/>
      <c r="L55" s="38"/>
      <c r="M55" s="38"/>
      <c r="N55" s="38"/>
      <c r="O55" s="38"/>
      <c r="P55" s="38"/>
      <c r="Q55" s="38"/>
      <c r="R55" s="47"/>
      <c r="S55" s="48"/>
      <c r="T55" s="47"/>
      <c r="U55" s="47"/>
      <c r="V55" s="47"/>
      <c r="W55" s="47"/>
    </row>
    <row r="56" spans="2:23" ht="15.75">
      <c r="B56" s="46"/>
      <c r="C56" s="49"/>
      <c r="D56" s="38"/>
      <c r="E56" s="49"/>
      <c r="F56" s="49"/>
      <c r="G56" s="49"/>
      <c r="H56" s="49"/>
      <c r="I56" s="38"/>
      <c r="J56" s="49"/>
      <c r="K56" s="38"/>
      <c r="L56" s="38"/>
      <c r="M56" s="38"/>
      <c r="N56" s="38"/>
      <c r="O56" s="38"/>
      <c r="P56" s="38"/>
      <c r="Q56" s="38"/>
      <c r="R56" s="47"/>
      <c r="S56" s="48"/>
      <c r="T56" s="47"/>
      <c r="U56" s="47"/>
      <c r="V56" s="47"/>
      <c r="W56" s="47"/>
    </row>
    <row r="57" spans="2:23" ht="15.75">
      <c r="B57" s="46"/>
      <c r="C57" s="49"/>
      <c r="D57" s="38"/>
      <c r="E57" s="49"/>
      <c r="F57" s="49"/>
      <c r="G57" s="49"/>
      <c r="H57" s="49"/>
      <c r="I57" s="38"/>
      <c r="J57" s="49"/>
      <c r="K57" s="38"/>
      <c r="L57" s="38"/>
      <c r="M57" s="38"/>
      <c r="N57" s="38"/>
      <c r="O57" s="38"/>
      <c r="P57" s="38"/>
      <c r="Q57" s="38"/>
      <c r="R57" s="47"/>
      <c r="S57" s="48"/>
      <c r="T57" s="47"/>
      <c r="U57" s="47"/>
      <c r="V57" s="47"/>
      <c r="W57" s="47"/>
    </row>
    <row r="58" spans="2:34" ht="20.25">
      <c r="B58" s="46"/>
      <c r="C58" s="49"/>
      <c r="D58" s="38"/>
      <c r="E58" s="49"/>
      <c r="F58" s="49"/>
      <c r="G58" s="49"/>
      <c r="H58" s="49"/>
      <c r="I58" s="38"/>
      <c r="J58" s="49"/>
      <c r="K58" s="38"/>
      <c r="L58" s="38"/>
      <c r="M58" s="38"/>
      <c r="N58" s="38"/>
      <c r="O58" s="38"/>
      <c r="P58" s="38"/>
      <c r="Q58" s="38"/>
      <c r="R58" s="47"/>
      <c r="S58" s="48"/>
      <c r="T58" s="47"/>
      <c r="U58" s="47"/>
      <c r="V58" s="47"/>
      <c r="W58" s="47"/>
      <c r="AH58" s="51"/>
    </row>
    <row r="59" spans="2:23" ht="15.75">
      <c r="B59" s="52"/>
      <c r="C59" s="53"/>
      <c r="D59" s="54"/>
      <c r="E59" s="55"/>
      <c r="F59" s="55"/>
      <c r="G59" s="55"/>
      <c r="H59" s="55"/>
      <c r="I59" s="56"/>
      <c r="J59" s="57"/>
      <c r="K59" s="55"/>
      <c r="L59" s="55"/>
      <c r="M59" s="55"/>
      <c r="N59" s="55"/>
      <c r="O59" s="55"/>
      <c r="P59" s="55"/>
      <c r="Q59" s="55"/>
      <c r="R59" s="55"/>
      <c r="S59" s="58"/>
      <c r="T59" s="59"/>
      <c r="U59" s="59"/>
      <c r="V59" s="59"/>
      <c r="W59" s="59"/>
    </row>
    <row r="60" spans="2:23" ht="20.25">
      <c r="B60" s="52"/>
      <c r="C60" s="53"/>
      <c r="D60" s="60"/>
      <c r="E60" s="55"/>
      <c r="F60" s="55"/>
      <c r="G60" s="55"/>
      <c r="H60" s="55"/>
      <c r="I60" s="61"/>
      <c r="J60" s="62"/>
      <c r="K60" s="63"/>
      <c r="L60" s="63"/>
      <c r="M60" s="63"/>
      <c r="N60" s="63"/>
      <c r="O60" s="63"/>
      <c r="P60" s="63"/>
      <c r="Q60" s="63"/>
      <c r="R60" s="63"/>
      <c r="S60" s="58"/>
      <c r="T60" s="59"/>
      <c r="U60" s="59"/>
      <c r="V60" s="59"/>
      <c r="W60" s="59"/>
    </row>
    <row r="61" spans="2:23" ht="20.25">
      <c r="B61" s="52"/>
      <c r="C61" s="53"/>
      <c r="D61" s="60"/>
      <c r="E61" s="61"/>
      <c r="F61" s="61"/>
      <c r="G61" s="61"/>
      <c r="H61" s="61"/>
      <c r="I61" s="56"/>
      <c r="J61" s="54"/>
      <c r="K61" s="61"/>
      <c r="L61" s="61"/>
      <c r="M61" s="61"/>
      <c r="N61" s="61"/>
      <c r="O61" s="61"/>
      <c r="P61" s="61"/>
      <c r="Q61" s="61"/>
      <c r="R61" s="61"/>
      <c r="S61" s="64"/>
      <c r="T61" s="65"/>
      <c r="U61" s="65"/>
      <c r="V61" s="65"/>
      <c r="W61" s="65"/>
    </row>
    <row r="62" spans="2:23" ht="20.25">
      <c r="B62" s="52"/>
      <c r="C62" s="53"/>
      <c r="D62" s="60"/>
      <c r="E62" s="55"/>
      <c r="F62" s="55"/>
      <c r="G62" s="55"/>
      <c r="H62" s="55"/>
      <c r="I62" s="61"/>
      <c r="J62" s="54"/>
      <c r="K62" s="55"/>
      <c r="L62" s="55"/>
      <c r="M62" s="55"/>
      <c r="N62" s="55"/>
      <c r="O62" s="55"/>
      <c r="P62" s="55"/>
      <c r="Q62" s="55"/>
      <c r="R62" s="55"/>
      <c r="S62" s="64"/>
      <c r="T62" s="65"/>
      <c r="U62" s="65"/>
      <c r="V62" s="65"/>
      <c r="W62" s="65"/>
    </row>
    <row r="63" spans="2:23" ht="15.75">
      <c r="B63" s="52"/>
      <c r="C63" s="53"/>
      <c r="D63" s="60"/>
      <c r="E63" s="55"/>
      <c r="F63" s="55"/>
      <c r="G63" s="55"/>
      <c r="H63" s="55"/>
      <c r="I63" s="54"/>
      <c r="J63" s="54"/>
      <c r="K63" s="63"/>
      <c r="L63" s="63"/>
      <c r="M63" s="63"/>
      <c r="N63" s="63"/>
      <c r="O63" s="63"/>
      <c r="P63" s="63"/>
      <c r="Q63" s="63"/>
      <c r="R63" s="63"/>
      <c r="S63" s="64"/>
      <c r="T63" s="65"/>
      <c r="U63" s="65"/>
      <c r="V63" s="65"/>
      <c r="W63" s="65"/>
    </row>
    <row r="64" spans="2:23" ht="15.75">
      <c r="B64" s="52"/>
      <c r="C64" s="53"/>
      <c r="D64" s="60"/>
      <c r="E64" s="63"/>
      <c r="F64" s="63"/>
      <c r="G64" s="63"/>
      <c r="H64" s="63"/>
      <c r="I64" s="63"/>
      <c r="J64" s="60"/>
      <c r="K64" s="55"/>
      <c r="L64" s="55"/>
      <c r="M64" s="55"/>
      <c r="N64" s="55"/>
      <c r="O64" s="55"/>
      <c r="P64" s="55"/>
      <c r="Q64" s="55"/>
      <c r="R64" s="55"/>
      <c r="S64" s="64"/>
      <c r="T64" s="65"/>
      <c r="U64" s="65"/>
      <c r="V64" s="65"/>
      <c r="W64" s="65"/>
    </row>
    <row r="65" spans="2:23" ht="15.75">
      <c r="B65" s="52"/>
      <c r="C65" s="66"/>
      <c r="D65" s="67"/>
      <c r="E65" s="66"/>
      <c r="F65" s="66"/>
      <c r="G65" s="66"/>
      <c r="H65" s="66"/>
      <c r="I65" s="67"/>
      <c r="J65" s="66"/>
      <c r="K65" s="63"/>
      <c r="L65" s="63"/>
      <c r="M65" s="63"/>
      <c r="N65" s="63"/>
      <c r="O65" s="63"/>
      <c r="P65" s="63"/>
      <c r="Q65" s="63"/>
      <c r="R65" s="64"/>
      <c r="S65" s="64"/>
      <c r="T65" s="65"/>
      <c r="U65" s="65"/>
      <c r="V65" s="65"/>
      <c r="W65" s="65"/>
    </row>
    <row r="66" spans="2:23" ht="15.75">
      <c r="B66" s="52"/>
      <c r="C66" s="66"/>
      <c r="D66" s="67"/>
      <c r="E66" s="66"/>
      <c r="F66" s="66"/>
      <c r="G66" s="66"/>
      <c r="H66" s="66"/>
      <c r="I66" s="67"/>
      <c r="J66" s="66"/>
      <c r="K66" s="67"/>
      <c r="L66" s="67"/>
      <c r="M66" s="67"/>
      <c r="N66" s="67"/>
      <c r="O66" s="67"/>
      <c r="P66" s="67"/>
      <c r="Q66" s="67"/>
      <c r="R66" s="64"/>
      <c r="S66" s="64"/>
      <c r="T66" s="65"/>
      <c r="U66" s="65"/>
      <c r="V66" s="65"/>
      <c r="W66" s="65"/>
    </row>
    <row r="67" spans="2:23" ht="15.75">
      <c r="B67" s="52"/>
      <c r="C67" s="54"/>
      <c r="D67" s="60"/>
      <c r="E67" s="55"/>
      <c r="F67" s="55"/>
      <c r="G67" s="55"/>
      <c r="H67" s="55"/>
      <c r="I67" s="67"/>
      <c r="J67" s="66"/>
      <c r="K67" s="63"/>
      <c r="L67" s="63"/>
      <c r="M67" s="63"/>
      <c r="N67" s="63"/>
      <c r="O67" s="63"/>
      <c r="P67" s="63"/>
      <c r="Q67" s="63"/>
      <c r="R67" s="64"/>
      <c r="S67" s="64"/>
      <c r="T67" s="65"/>
      <c r="U67" s="65"/>
      <c r="V67" s="65"/>
      <c r="W67" s="65"/>
    </row>
    <row r="68" spans="2:23" ht="15.75">
      <c r="B68" s="52"/>
      <c r="C68" s="54"/>
      <c r="D68" s="54"/>
      <c r="E68" s="63"/>
      <c r="F68" s="63"/>
      <c r="G68" s="63"/>
      <c r="H68" s="63"/>
      <c r="I68" s="67"/>
      <c r="J68" s="66"/>
      <c r="K68" s="63"/>
      <c r="L68" s="63"/>
      <c r="M68" s="63"/>
      <c r="N68" s="63"/>
      <c r="O68" s="63"/>
      <c r="P68" s="63"/>
      <c r="Q68" s="63"/>
      <c r="R68" s="64"/>
      <c r="S68" s="64"/>
      <c r="T68" s="65"/>
      <c r="U68" s="65"/>
      <c r="V68" s="65"/>
      <c r="W68" s="65"/>
    </row>
    <row r="69" spans="2:23" ht="15.75">
      <c r="B69" s="52"/>
      <c r="C69" s="66"/>
      <c r="D69" s="67"/>
      <c r="E69" s="66"/>
      <c r="F69" s="66"/>
      <c r="G69" s="66"/>
      <c r="H69" s="66"/>
      <c r="I69" s="67"/>
      <c r="J69" s="66"/>
      <c r="K69" s="63"/>
      <c r="L69" s="63"/>
      <c r="M69" s="63"/>
      <c r="N69" s="63"/>
      <c r="O69" s="63"/>
      <c r="P69" s="63"/>
      <c r="Q69" s="63"/>
      <c r="R69" s="64"/>
      <c r="S69" s="64"/>
      <c r="T69" s="65"/>
      <c r="U69" s="65"/>
      <c r="V69" s="65"/>
      <c r="W69" s="65"/>
    </row>
    <row r="70" spans="2:23" ht="15">
      <c r="B70" s="64"/>
      <c r="C70" s="12"/>
      <c r="D70" s="64"/>
      <c r="E70" s="12"/>
      <c r="F70" s="12"/>
      <c r="G70" s="12"/>
      <c r="H70" s="12"/>
      <c r="I70" s="64"/>
      <c r="J70" s="68"/>
      <c r="K70" s="64"/>
      <c r="L70" s="64"/>
      <c r="M70" s="64"/>
      <c r="N70" s="64"/>
      <c r="O70" s="64"/>
      <c r="P70" s="64"/>
      <c r="Q70" s="64"/>
      <c r="R70" s="64"/>
      <c r="S70" s="64"/>
      <c r="T70" s="65"/>
      <c r="U70" s="65"/>
      <c r="V70" s="65"/>
      <c r="W70" s="65"/>
    </row>
    <row r="71" spans="2:23" ht="15.75">
      <c r="B71" s="64"/>
      <c r="C71" s="66"/>
      <c r="D71" s="67"/>
      <c r="E71" s="63"/>
      <c r="F71" s="63"/>
      <c r="G71" s="63"/>
      <c r="H71" s="63"/>
      <c r="I71" s="67"/>
      <c r="J71" s="67"/>
      <c r="K71" s="63"/>
      <c r="L71" s="63"/>
      <c r="M71" s="63"/>
      <c r="N71" s="63"/>
      <c r="O71" s="63"/>
      <c r="P71" s="63"/>
      <c r="Q71" s="63"/>
      <c r="R71" s="64"/>
      <c r="S71" s="64"/>
      <c r="T71" s="65"/>
      <c r="U71" s="65"/>
      <c r="V71" s="65"/>
      <c r="W71" s="65"/>
    </row>
    <row r="72" spans="2:41" ht="20.25">
      <c r="B72" s="64"/>
      <c r="C72" s="66"/>
      <c r="D72" s="67"/>
      <c r="E72" s="63"/>
      <c r="F72" s="63"/>
      <c r="G72" s="63"/>
      <c r="H72" s="63"/>
      <c r="I72" s="67"/>
      <c r="J72" s="67"/>
      <c r="K72" s="67"/>
      <c r="L72" s="67"/>
      <c r="M72" s="67"/>
      <c r="N72" s="67"/>
      <c r="O72" s="67"/>
      <c r="P72" s="67"/>
      <c r="Q72" s="67"/>
      <c r="R72" s="64"/>
      <c r="S72" s="64"/>
      <c r="T72" s="65"/>
      <c r="U72" s="65"/>
      <c r="V72" s="65"/>
      <c r="W72" s="65"/>
      <c r="AO72" s="51"/>
    </row>
    <row r="73" spans="2:23" ht="15.75">
      <c r="B73" s="64"/>
      <c r="C73" s="66"/>
      <c r="D73" s="67"/>
      <c r="E73" s="63"/>
      <c r="F73" s="63"/>
      <c r="G73" s="63"/>
      <c r="H73" s="63"/>
      <c r="I73" s="67"/>
      <c r="J73" s="67"/>
      <c r="K73" s="55"/>
      <c r="L73" s="55"/>
      <c r="M73" s="55"/>
      <c r="N73" s="55"/>
      <c r="O73" s="55"/>
      <c r="P73" s="55"/>
      <c r="Q73" s="55"/>
      <c r="R73" s="64"/>
      <c r="S73" s="64"/>
      <c r="T73" s="65"/>
      <c r="U73" s="65"/>
      <c r="V73" s="65"/>
      <c r="W73" s="65"/>
    </row>
    <row r="74" spans="2:23" ht="15.75">
      <c r="B74" s="64"/>
      <c r="C74" s="66"/>
      <c r="D74" s="67"/>
      <c r="E74" s="63"/>
      <c r="F74" s="63"/>
      <c r="G74" s="63"/>
      <c r="H74" s="63"/>
      <c r="I74" s="67"/>
      <c r="J74" s="67"/>
      <c r="K74" s="63"/>
      <c r="L74" s="63"/>
      <c r="M74" s="63"/>
      <c r="N74" s="63"/>
      <c r="O74" s="63"/>
      <c r="P74" s="63"/>
      <c r="Q74" s="63"/>
      <c r="R74" s="64"/>
      <c r="S74" s="64"/>
      <c r="T74" s="65"/>
      <c r="U74" s="65"/>
      <c r="V74" s="65"/>
      <c r="W74" s="65"/>
    </row>
    <row r="75" spans="1:72" ht="15.75">
      <c r="A75" s="65"/>
      <c r="B75" s="64"/>
      <c r="C75" s="66"/>
      <c r="D75" s="67"/>
      <c r="E75" s="66"/>
      <c r="F75" s="66"/>
      <c r="G75" s="66"/>
      <c r="H75" s="66"/>
      <c r="I75" s="67"/>
      <c r="J75" s="67"/>
      <c r="K75" s="67"/>
      <c r="L75" s="67"/>
      <c r="M75" s="67"/>
      <c r="N75" s="67"/>
      <c r="O75" s="67"/>
      <c r="P75" s="67"/>
      <c r="Q75" s="67"/>
      <c r="R75" s="64"/>
      <c r="S75" s="64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</row>
    <row r="76" spans="1:72" ht="15.75">
      <c r="A76" s="65"/>
      <c r="B76" s="64"/>
      <c r="C76" s="66"/>
      <c r="D76" s="67"/>
      <c r="E76" s="66"/>
      <c r="F76" s="66"/>
      <c r="G76" s="66"/>
      <c r="H76" s="66"/>
      <c r="I76" s="67"/>
      <c r="J76" s="67"/>
      <c r="K76" s="63"/>
      <c r="L76" s="63"/>
      <c r="M76" s="63"/>
      <c r="N76" s="63"/>
      <c r="O76" s="63"/>
      <c r="P76" s="63"/>
      <c r="Q76" s="63"/>
      <c r="R76" s="64"/>
      <c r="S76" s="64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</row>
    <row r="77" spans="1:72" ht="15.75">
      <c r="A77" s="65"/>
      <c r="B77" s="64"/>
      <c r="C77" s="66"/>
      <c r="D77" s="57"/>
      <c r="E77" s="55"/>
      <c r="F77" s="55"/>
      <c r="G77" s="55"/>
      <c r="H77" s="55"/>
      <c r="I77" s="67"/>
      <c r="J77" s="67"/>
      <c r="K77" s="64"/>
      <c r="L77" s="64"/>
      <c r="M77" s="64"/>
      <c r="N77" s="64"/>
      <c r="O77" s="64"/>
      <c r="P77" s="64"/>
      <c r="Q77" s="64"/>
      <c r="R77" s="64"/>
      <c r="S77" s="6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</row>
    <row r="78" spans="1:72" ht="15.75">
      <c r="A78" s="292"/>
      <c r="B78" s="53"/>
      <c r="C78" s="69"/>
      <c r="D78" s="54"/>
      <c r="E78" s="63"/>
      <c r="F78" s="63"/>
      <c r="G78" s="63"/>
      <c r="H78" s="63"/>
      <c r="I78" s="56"/>
      <c r="J78" s="54"/>
      <c r="K78" s="63"/>
      <c r="L78" s="63"/>
      <c r="M78" s="63"/>
      <c r="N78" s="63"/>
      <c r="O78" s="63"/>
      <c r="P78" s="63"/>
      <c r="Q78" s="63"/>
      <c r="R78" s="63"/>
      <c r="S78" s="60"/>
      <c r="T78" s="38"/>
      <c r="U78" s="38"/>
      <c r="V78" s="38"/>
      <c r="W78" s="38"/>
      <c r="X78" s="70"/>
      <c r="Y78" s="72"/>
      <c r="Z78" s="38"/>
      <c r="AA78" s="70"/>
      <c r="AB78" s="70"/>
      <c r="AC78" s="73"/>
      <c r="AD78" s="70"/>
      <c r="AE78" s="37"/>
      <c r="AF78" s="38"/>
      <c r="AG78" s="38"/>
      <c r="AH78" s="54"/>
      <c r="AI78" s="38"/>
      <c r="AJ78" s="38"/>
      <c r="AK78" s="38"/>
      <c r="AL78" s="38"/>
      <c r="AM78" s="70"/>
      <c r="AN78" s="74"/>
      <c r="AO78" s="38"/>
      <c r="AP78" s="38"/>
      <c r="AQ78" s="70"/>
      <c r="AR78" s="63"/>
      <c r="AS78" s="38"/>
      <c r="AT78" s="70"/>
      <c r="AU78" s="73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65"/>
      <c r="BS78" s="65"/>
      <c r="BT78" s="65"/>
    </row>
    <row r="79" spans="1:72" ht="15.75">
      <c r="A79" s="292"/>
      <c r="B79" s="53"/>
      <c r="C79" s="69"/>
      <c r="D79" s="54"/>
      <c r="E79" s="63"/>
      <c r="F79" s="63"/>
      <c r="G79" s="63"/>
      <c r="H79" s="63"/>
      <c r="I79" s="56"/>
      <c r="J79" s="54"/>
      <c r="K79" s="63"/>
      <c r="L79" s="63"/>
      <c r="M79" s="63"/>
      <c r="N79" s="63"/>
      <c r="O79" s="63"/>
      <c r="P79" s="63"/>
      <c r="Q79" s="63"/>
      <c r="R79" s="63"/>
      <c r="S79" s="60"/>
      <c r="T79" s="38"/>
      <c r="U79" s="38"/>
      <c r="V79" s="38"/>
      <c r="W79" s="38"/>
      <c r="X79" s="70"/>
      <c r="Y79" s="72"/>
      <c r="Z79" s="38"/>
      <c r="AA79" s="70"/>
      <c r="AB79" s="70"/>
      <c r="AC79" s="73"/>
      <c r="AD79" s="70"/>
      <c r="AE79" s="37"/>
      <c r="AF79" s="38"/>
      <c r="AG79" s="38"/>
      <c r="AH79" s="54"/>
      <c r="AI79" s="38"/>
      <c r="AJ79" s="38"/>
      <c r="AK79" s="38"/>
      <c r="AL79" s="38"/>
      <c r="AM79" s="70"/>
      <c r="AN79" s="71"/>
      <c r="AO79" s="38"/>
      <c r="AP79" s="38"/>
      <c r="AQ79" s="70"/>
      <c r="AR79" s="63"/>
      <c r="AS79" s="38"/>
      <c r="AT79" s="70"/>
      <c r="AU79" s="73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65"/>
      <c r="BS79" s="65"/>
      <c r="BT79" s="65"/>
    </row>
    <row r="80" spans="1:72" ht="15.75">
      <c r="A80" s="292"/>
      <c r="B80" s="77"/>
      <c r="C80" s="77"/>
      <c r="D80" s="70"/>
      <c r="E80" s="38"/>
      <c r="F80" s="38"/>
      <c r="G80" s="38"/>
      <c r="H80" s="38"/>
      <c r="I80" s="75"/>
      <c r="J80" s="37"/>
      <c r="K80" s="73"/>
      <c r="L80" s="73"/>
      <c r="M80" s="73"/>
      <c r="N80" s="73"/>
      <c r="O80" s="73"/>
      <c r="P80" s="73"/>
      <c r="Q80" s="73"/>
      <c r="R80" s="70"/>
      <c r="S80" s="54"/>
      <c r="T80" s="73"/>
      <c r="U80" s="73"/>
      <c r="V80" s="73"/>
      <c r="W80" s="73"/>
      <c r="X80" s="70"/>
      <c r="Y80" s="72"/>
      <c r="Z80" s="73"/>
      <c r="AA80" s="70"/>
      <c r="AB80" s="70"/>
      <c r="AC80" s="73"/>
      <c r="AD80" s="70"/>
      <c r="AE80" s="70"/>
      <c r="AF80" s="38"/>
      <c r="AG80" s="38"/>
      <c r="AH80" s="37"/>
      <c r="AI80" s="73"/>
      <c r="AJ80" s="73"/>
      <c r="AK80" s="73"/>
      <c r="AL80" s="73"/>
      <c r="AM80" s="70"/>
      <c r="AN80" s="37"/>
      <c r="AO80" s="73"/>
      <c r="AP80" s="73"/>
      <c r="AQ80" s="37"/>
      <c r="AR80" s="73"/>
      <c r="AS80" s="73"/>
      <c r="AT80" s="54"/>
      <c r="AU80" s="73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65"/>
      <c r="BS80" s="65"/>
      <c r="BT80" s="65"/>
    </row>
    <row r="81" spans="1:72" ht="20.25">
      <c r="A81" s="292"/>
      <c r="B81" s="77"/>
      <c r="C81" s="79"/>
      <c r="D81" s="70"/>
      <c r="E81" s="38"/>
      <c r="F81" s="38"/>
      <c r="G81" s="38"/>
      <c r="H81" s="38"/>
      <c r="I81" s="75"/>
      <c r="J81" s="70"/>
      <c r="K81" s="73"/>
      <c r="L81" s="73"/>
      <c r="M81" s="73"/>
      <c r="N81" s="73"/>
      <c r="O81" s="73"/>
      <c r="P81" s="73"/>
      <c r="Q81" s="73"/>
      <c r="R81" s="76"/>
      <c r="S81" s="70"/>
      <c r="T81" s="73"/>
      <c r="U81" s="73"/>
      <c r="V81" s="73"/>
      <c r="W81" s="73"/>
      <c r="X81" s="70"/>
      <c r="Y81" s="70"/>
      <c r="Z81" s="73"/>
      <c r="AA81" s="70"/>
      <c r="AB81" s="70"/>
      <c r="AC81" s="73"/>
      <c r="AD81" s="70"/>
      <c r="AE81" s="80"/>
      <c r="AF81" s="81"/>
      <c r="AG81" s="81"/>
      <c r="AH81" s="70"/>
      <c r="AI81" s="38"/>
      <c r="AJ81" s="38"/>
      <c r="AK81" s="38"/>
      <c r="AL81" s="38"/>
      <c r="AM81" s="70"/>
      <c r="AN81" s="70"/>
      <c r="AO81" s="38"/>
      <c r="AP81" s="38"/>
      <c r="AQ81" s="70"/>
      <c r="AR81" s="38"/>
      <c r="AS81" s="38"/>
      <c r="AT81" s="70"/>
      <c r="AU81" s="73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65"/>
      <c r="BS81" s="65"/>
      <c r="BT81" s="65"/>
    </row>
    <row r="82" spans="1:72" ht="20.25">
      <c r="A82" s="292"/>
      <c r="B82" s="77"/>
      <c r="C82" s="79"/>
      <c r="D82" s="70"/>
      <c r="E82" s="73"/>
      <c r="F82" s="73"/>
      <c r="G82" s="73"/>
      <c r="H82" s="73"/>
      <c r="I82" s="76"/>
      <c r="J82" s="70"/>
      <c r="K82" s="38"/>
      <c r="L82" s="38"/>
      <c r="M82" s="38"/>
      <c r="N82" s="38"/>
      <c r="O82" s="38"/>
      <c r="P82" s="38"/>
      <c r="Q82" s="38"/>
      <c r="R82" s="75"/>
      <c r="S82" s="70"/>
      <c r="T82" s="73"/>
      <c r="U82" s="73"/>
      <c r="V82" s="73"/>
      <c r="W82" s="73"/>
      <c r="X82" s="70"/>
      <c r="Y82" s="70"/>
      <c r="Z82" s="73"/>
      <c r="AA82" s="70"/>
      <c r="AB82" s="70"/>
      <c r="AC82" s="73"/>
      <c r="AD82" s="70"/>
      <c r="AE82" s="37"/>
      <c r="AF82" s="73"/>
      <c r="AG82" s="73"/>
      <c r="AH82" s="70"/>
      <c r="AI82" s="38"/>
      <c r="AJ82" s="38"/>
      <c r="AK82" s="38"/>
      <c r="AL82" s="38"/>
      <c r="AM82" s="38"/>
      <c r="AN82" s="70"/>
      <c r="AO82" s="38"/>
      <c r="AP82" s="38"/>
      <c r="AQ82" s="70"/>
      <c r="AR82" s="38"/>
      <c r="AS82" s="75"/>
      <c r="AT82" s="70"/>
      <c r="AU82" s="7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65"/>
      <c r="BS82" s="65"/>
      <c r="BT82" s="65"/>
    </row>
    <row r="83" spans="1:72" ht="20.25">
      <c r="A83" s="292"/>
      <c r="B83" s="77"/>
      <c r="C83" s="77"/>
      <c r="D83" s="37"/>
      <c r="E83" s="73"/>
      <c r="F83" s="73"/>
      <c r="G83" s="73"/>
      <c r="H83" s="73"/>
      <c r="I83" s="76"/>
      <c r="J83" s="70"/>
      <c r="K83" s="38"/>
      <c r="L83" s="38"/>
      <c r="M83" s="38"/>
      <c r="N83" s="38"/>
      <c r="O83" s="38"/>
      <c r="P83" s="38"/>
      <c r="Q83" s="38"/>
      <c r="R83" s="75"/>
      <c r="S83" s="70"/>
      <c r="T83" s="73"/>
      <c r="U83" s="73"/>
      <c r="V83" s="73"/>
      <c r="W83" s="73"/>
      <c r="X83" s="70"/>
      <c r="Y83" s="70"/>
      <c r="Z83" s="73"/>
      <c r="AA83" s="70"/>
      <c r="AB83" s="70"/>
      <c r="AC83" s="61"/>
      <c r="AD83" s="54"/>
      <c r="AE83" s="37"/>
      <c r="AF83" s="73"/>
      <c r="AG83" s="73"/>
      <c r="AH83" s="82"/>
      <c r="AI83" s="38"/>
      <c r="AJ83" s="38"/>
      <c r="AK83" s="38"/>
      <c r="AL83" s="38"/>
      <c r="AM83" s="38"/>
      <c r="AN83" s="70"/>
      <c r="AO83" s="76"/>
      <c r="AP83" s="38"/>
      <c r="AQ83" s="70"/>
      <c r="AR83" s="38"/>
      <c r="AS83" s="70"/>
      <c r="AT83" s="72"/>
      <c r="AU83" s="73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65"/>
      <c r="BS83" s="65"/>
      <c r="BT83" s="65"/>
    </row>
    <row r="84" spans="1:72" ht="20.25">
      <c r="A84" s="292"/>
      <c r="B84" s="77"/>
      <c r="C84" s="77"/>
      <c r="D84" s="37"/>
      <c r="E84" s="73"/>
      <c r="F84" s="73"/>
      <c r="G84" s="73"/>
      <c r="H84" s="73"/>
      <c r="I84" s="70"/>
      <c r="J84" s="70"/>
      <c r="K84" s="38"/>
      <c r="L84" s="38"/>
      <c r="M84" s="38"/>
      <c r="N84" s="38"/>
      <c r="O84" s="38"/>
      <c r="P84" s="38"/>
      <c r="Q84" s="38"/>
      <c r="R84" s="38"/>
      <c r="S84" s="70"/>
      <c r="T84" s="83"/>
      <c r="U84" s="83"/>
      <c r="V84" s="83"/>
      <c r="W84" s="83"/>
      <c r="X84" s="38"/>
      <c r="Y84" s="84"/>
      <c r="Z84" s="73"/>
      <c r="AA84" s="70"/>
      <c r="AB84" s="70"/>
      <c r="AC84" s="76"/>
      <c r="AD84" s="70"/>
      <c r="AE84" s="70"/>
      <c r="AF84" s="73"/>
      <c r="AG84" s="70"/>
      <c r="AH84" s="49"/>
      <c r="AI84" s="76"/>
      <c r="AJ84" s="76"/>
      <c r="AK84" s="76"/>
      <c r="AL84" s="76"/>
      <c r="AM84" s="70"/>
      <c r="AN84" s="70"/>
      <c r="AO84" s="76"/>
      <c r="AP84" s="38"/>
      <c r="AQ84" s="70"/>
      <c r="AR84" s="38"/>
      <c r="AS84" s="70"/>
      <c r="AT84" s="70"/>
      <c r="AU84" s="85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65"/>
      <c r="BS84" s="65"/>
      <c r="BT84" s="65"/>
    </row>
    <row r="85" spans="1:72" ht="20.25">
      <c r="A85" s="292"/>
      <c r="B85" s="77"/>
      <c r="C85" s="86"/>
      <c r="D85" s="37"/>
      <c r="E85" s="38"/>
      <c r="F85" s="38"/>
      <c r="G85" s="38"/>
      <c r="H85" s="38"/>
      <c r="I85" s="38"/>
      <c r="J85" s="37"/>
      <c r="K85" s="73"/>
      <c r="L85" s="73"/>
      <c r="M85" s="73"/>
      <c r="N85" s="73"/>
      <c r="O85" s="73"/>
      <c r="P85" s="73"/>
      <c r="Q85" s="73"/>
      <c r="R85" s="73"/>
      <c r="S85" s="37"/>
      <c r="T85" s="83"/>
      <c r="U85" s="83"/>
      <c r="V85" s="83"/>
      <c r="W85" s="83"/>
      <c r="X85" s="38"/>
      <c r="Y85" s="37"/>
      <c r="Z85" s="73"/>
      <c r="AA85" s="70"/>
      <c r="AB85" s="70"/>
      <c r="AC85" s="73"/>
      <c r="AD85" s="70"/>
      <c r="AE85" s="72"/>
      <c r="AF85" s="76"/>
      <c r="AG85" s="70"/>
      <c r="AH85" s="74"/>
      <c r="AI85" s="87"/>
      <c r="AJ85" s="87"/>
      <c r="AK85" s="87"/>
      <c r="AL85" s="87"/>
      <c r="AM85" s="88"/>
      <c r="AN85" s="74"/>
      <c r="AO85" s="38"/>
      <c r="AP85" s="38"/>
      <c r="AQ85" s="70"/>
      <c r="AR85" s="38"/>
      <c r="AS85" s="38"/>
      <c r="AT85" s="70"/>
      <c r="AU85" s="73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65"/>
      <c r="BS85" s="65"/>
      <c r="BT85" s="65"/>
    </row>
    <row r="86" spans="1:72" ht="15.75">
      <c r="A86" s="292"/>
      <c r="B86" s="77"/>
      <c r="C86" s="77"/>
      <c r="D86" s="37"/>
      <c r="E86" s="38"/>
      <c r="F86" s="38"/>
      <c r="G86" s="38"/>
      <c r="H86" s="38"/>
      <c r="I86" s="38"/>
      <c r="J86" s="37"/>
      <c r="K86" s="38"/>
      <c r="L86" s="38"/>
      <c r="M86" s="38"/>
      <c r="N86" s="38"/>
      <c r="O86" s="38"/>
      <c r="P86" s="38"/>
      <c r="Q86" s="38"/>
      <c r="R86" s="38"/>
      <c r="S86" s="37"/>
      <c r="T86" s="65"/>
      <c r="U86" s="65"/>
      <c r="V86" s="65"/>
      <c r="W86" s="65"/>
      <c r="X86" s="38"/>
      <c r="Y86" s="37"/>
      <c r="Z86" s="38"/>
      <c r="AA86" s="70"/>
      <c r="AB86" s="37"/>
      <c r="AC86" s="73"/>
      <c r="AD86" s="73"/>
      <c r="AE86" s="49"/>
      <c r="AF86" s="38"/>
      <c r="AG86" s="38"/>
      <c r="AH86" s="74"/>
      <c r="AI86" s="89"/>
      <c r="AJ86" s="89"/>
      <c r="AK86" s="89"/>
      <c r="AL86" s="89"/>
      <c r="AM86" s="89"/>
      <c r="AN86" s="74"/>
      <c r="AO86" s="38"/>
      <c r="AP86" s="38"/>
      <c r="AQ86" s="37"/>
      <c r="AR86" s="38"/>
      <c r="AS86" s="38"/>
      <c r="AT86" s="70"/>
      <c r="AU86" s="7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65"/>
      <c r="BS86" s="65"/>
      <c r="BT86" s="65"/>
    </row>
    <row r="87" spans="1:72" ht="20.25">
      <c r="A87" s="292"/>
      <c r="B87" s="77"/>
      <c r="C87" s="77"/>
      <c r="D87" s="70"/>
      <c r="E87" s="90"/>
      <c r="F87" s="90"/>
      <c r="G87" s="90"/>
      <c r="H87" s="90"/>
      <c r="I87" s="75"/>
      <c r="J87" s="70"/>
      <c r="K87" s="73"/>
      <c r="L87" s="73"/>
      <c r="M87" s="73"/>
      <c r="N87" s="73"/>
      <c r="O87" s="73"/>
      <c r="P87" s="73"/>
      <c r="Q87" s="73"/>
      <c r="R87" s="38"/>
      <c r="S87" s="70"/>
      <c r="T87" s="90"/>
      <c r="U87" s="90"/>
      <c r="V87" s="90"/>
      <c r="W87" s="90"/>
      <c r="X87" s="38"/>
      <c r="Y87" s="70"/>
      <c r="Z87" s="73"/>
      <c r="AA87" s="38"/>
      <c r="AB87" s="70"/>
      <c r="AC87" s="73"/>
      <c r="AD87" s="73"/>
      <c r="AE87" s="49"/>
      <c r="AF87" s="73"/>
      <c r="AG87" s="70"/>
      <c r="AH87" s="70"/>
      <c r="AI87" s="73"/>
      <c r="AJ87" s="73"/>
      <c r="AK87" s="73"/>
      <c r="AL87" s="73"/>
      <c r="AM87" s="70"/>
      <c r="AN87" s="70"/>
      <c r="AO87" s="38"/>
      <c r="AP87" s="76"/>
      <c r="AQ87" s="70"/>
      <c r="AR87" s="73"/>
      <c r="AS87" s="76"/>
      <c r="AT87" s="70"/>
      <c r="AU87" s="73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65"/>
      <c r="BS87" s="65"/>
      <c r="BT87" s="65"/>
    </row>
    <row r="88" spans="1:72" ht="20.25">
      <c r="A88" s="301"/>
      <c r="B88" s="77"/>
      <c r="C88" s="77"/>
      <c r="D88" s="70"/>
      <c r="E88" s="90"/>
      <c r="F88" s="90"/>
      <c r="G88" s="90"/>
      <c r="H88" s="90"/>
      <c r="I88" s="75"/>
      <c r="J88" s="70"/>
      <c r="K88" s="73"/>
      <c r="L88" s="73"/>
      <c r="M88" s="73"/>
      <c r="N88" s="73"/>
      <c r="O88" s="73"/>
      <c r="P88" s="73"/>
      <c r="Q88" s="73"/>
      <c r="R88" s="38"/>
      <c r="S88" s="70"/>
      <c r="T88" s="38"/>
      <c r="U88" s="38"/>
      <c r="V88" s="38"/>
      <c r="W88" s="38"/>
      <c r="X88" s="38"/>
      <c r="Y88" s="70"/>
      <c r="Z88" s="55"/>
      <c r="AA88" s="38"/>
      <c r="AB88" s="70"/>
      <c r="AC88" s="73"/>
      <c r="AD88" s="73"/>
      <c r="AE88" s="49"/>
      <c r="AF88" s="73"/>
      <c r="AG88" s="70"/>
      <c r="AH88" s="70"/>
      <c r="AI88" s="38"/>
      <c r="AJ88" s="38"/>
      <c r="AK88" s="38"/>
      <c r="AL88" s="38"/>
      <c r="AM88" s="70"/>
      <c r="AN88" s="70"/>
      <c r="AO88" s="38"/>
      <c r="AP88" s="76"/>
      <c r="AQ88" s="70"/>
      <c r="AR88" s="85"/>
      <c r="AS88" s="76"/>
      <c r="AT88" s="70"/>
      <c r="AU88" s="73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65"/>
      <c r="BS88" s="65"/>
      <c r="BT88" s="65"/>
    </row>
    <row r="89" spans="1:72" ht="20.25">
      <c r="A89" s="301"/>
      <c r="B89" s="77"/>
      <c r="C89" s="77"/>
      <c r="D89" s="70"/>
      <c r="E89" s="85"/>
      <c r="F89" s="85"/>
      <c r="G89" s="85"/>
      <c r="H89" s="85"/>
      <c r="I89" s="76"/>
      <c r="J89" s="54"/>
      <c r="K89" s="55"/>
      <c r="L89" s="55"/>
      <c r="M89" s="55"/>
      <c r="N89" s="55"/>
      <c r="O89" s="55"/>
      <c r="P89" s="55"/>
      <c r="Q89" s="55"/>
      <c r="R89" s="91"/>
      <c r="S89" s="54"/>
      <c r="T89" s="55"/>
      <c r="U89" s="55"/>
      <c r="V89" s="55"/>
      <c r="W89" s="55"/>
      <c r="X89" s="70"/>
      <c r="Y89" s="70"/>
      <c r="Z89" s="55"/>
      <c r="AA89" s="73"/>
      <c r="AB89" s="70"/>
      <c r="AC89" s="73"/>
      <c r="AD89" s="78"/>
      <c r="AE89" s="72"/>
      <c r="AF89" s="73"/>
      <c r="AG89" s="70"/>
      <c r="AH89" s="70"/>
      <c r="AI89" s="38"/>
      <c r="AJ89" s="38"/>
      <c r="AK89" s="38"/>
      <c r="AL89" s="38"/>
      <c r="AM89" s="70"/>
      <c r="AN89" s="70"/>
      <c r="AO89" s="38"/>
      <c r="AP89" s="38"/>
      <c r="AQ89" s="70"/>
      <c r="AR89" s="38"/>
      <c r="AS89" s="75"/>
      <c r="AT89" s="70"/>
      <c r="AU89" s="73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65"/>
      <c r="BS89" s="65"/>
      <c r="BT89" s="65"/>
    </row>
    <row r="90" spans="1:72" ht="15.75">
      <c r="A90" s="301"/>
      <c r="B90" s="77"/>
      <c r="C90" s="77"/>
      <c r="D90" s="70"/>
      <c r="E90" s="85"/>
      <c r="F90" s="85"/>
      <c r="G90" s="85"/>
      <c r="H90" s="85"/>
      <c r="I90" s="70"/>
      <c r="J90" s="62"/>
      <c r="K90" s="63"/>
      <c r="L90" s="63"/>
      <c r="M90" s="63"/>
      <c r="N90" s="63"/>
      <c r="O90" s="63"/>
      <c r="P90" s="63"/>
      <c r="Q90" s="63"/>
      <c r="R90" s="56"/>
      <c r="S90" s="62"/>
      <c r="T90" s="63"/>
      <c r="U90" s="63"/>
      <c r="V90" s="63"/>
      <c r="W90" s="63"/>
      <c r="X90" s="70"/>
      <c r="Y90" s="70"/>
      <c r="Z90" s="38"/>
      <c r="AA90" s="38"/>
      <c r="AB90" s="70"/>
      <c r="AC90" s="73"/>
      <c r="AD90" s="70"/>
      <c r="AE90" s="70"/>
      <c r="AF90" s="73"/>
      <c r="AG90" s="70"/>
      <c r="AH90" s="70"/>
      <c r="AI90" s="38"/>
      <c r="AJ90" s="38"/>
      <c r="AK90" s="38"/>
      <c r="AL90" s="38"/>
      <c r="AM90" s="70"/>
      <c r="AN90" s="70"/>
      <c r="AO90" s="73"/>
      <c r="AP90" s="38"/>
      <c r="AQ90" s="72"/>
      <c r="AR90" s="38"/>
      <c r="AS90" s="75"/>
      <c r="AT90" s="70"/>
      <c r="AU90" s="73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65"/>
      <c r="BS90" s="65"/>
      <c r="BT90" s="65"/>
    </row>
    <row r="91" spans="1:72" ht="20.25">
      <c r="A91" s="301"/>
      <c r="B91" s="77"/>
      <c r="C91" s="77"/>
      <c r="D91" s="72"/>
      <c r="E91" s="85"/>
      <c r="F91" s="85"/>
      <c r="G91" s="85"/>
      <c r="H91" s="85"/>
      <c r="I91" s="70"/>
      <c r="J91" s="72"/>
      <c r="K91" s="73"/>
      <c r="L91" s="73"/>
      <c r="M91" s="73"/>
      <c r="N91" s="73"/>
      <c r="O91" s="73"/>
      <c r="P91" s="73"/>
      <c r="Q91" s="73"/>
      <c r="R91" s="78"/>
      <c r="S91" s="54"/>
      <c r="T91" s="63"/>
      <c r="U91" s="63"/>
      <c r="V91" s="63"/>
      <c r="W91" s="63"/>
      <c r="X91" s="76"/>
      <c r="Y91" s="70"/>
      <c r="Z91" s="38"/>
      <c r="AA91" s="49"/>
      <c r="AB91" s="72"/>
      <c r="AC91" s="73"/>
      <c r="AD91" s="70"/>
      <c r="AE91" s="72"/>
      <c r="AF91" s="73"/>
      <c r="AG91" s="78"/>
      <c r="AH91" s="70"/>
      <c r="AI91" s="92"/>
      <c r="AJ91" s="92"/>
      <c r="AK91" s="92"/>
      <c r="AL91" s="92"/>
      <c r="AM91" s="70"/>
      <c r="AN91" s="70"/>
      <c r="AO91" s="73"/>
      <c r="AP91" s="70"/>
      <c r="AQ91" s="54"/>
      <c r="AR91" s="63"/>
      <c r="AS91" s="38"/>
      <c r="AT91" s="70"/>
      <c r="AU91" s="73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65"/>
      <c r="BS91" s="65"/>
      <c r="BT91" s="65"/>
    </row>
    <row r="92" spans="1:72" ht="15.75">
      <c r="A92" s="301"/>
      <c r="B92" s="77"/>
      <c r="C92" s="77"/>
      <c r="D92" s="70"/>
      <c r="E92" s="90"/>
      <c r="F92" s="90"/>
      <c r="G92" s="90"/>
      <c r="H92" s="90"/>
      <c r="I92" s="38"/>
      <c r="J92" s="72"/>
      <c r="K92" s="73"/>
      <c r="L92" s="73"/>
      <c r="M92" s="73"/>
      <c r="N92" s="73"/>
      <c r="O92" s="73"/>
      <c r="P92" s="73"/>
      <c r="Q92" s="73"/>
      <c r="R92" s="78"/>
      <c r="S92" s="70"/>
      <c r="T92" s="38"/>
      <c r="U92" s="38"/>
      <c r="V92" s="38"/>
      <c r="W92" s="38"/>
      <c r="X92" s="75"/>
      <c r="Y92" s="70"/>
      <c r="Z92" s="38"/>
      <c r="AA92" s="38"/>
      <c r="AB92" s="70"/>
      <c r="AC92" s="73"/>
      <c r="AD92" s="70"/>
      <c r="AE92" s="70"/>
      <c r="AF92" s="38"/>
      <c r="AG92" s="75"/>
      <c r="AH92" s="70"/>
      <c r="AI92" s="38"/>
      <c r="AJ92" s="38"/>
      <c r="AK92" s="38"/>
      <c r="AL92" s="38"/>
      <c r="AM92" s="70"/>
      <c r="AN92" s="70"/>
      <c r="AO92" s="38"/>
      <c r="AP92" s="70"/>
      <c r="AQ92" s="70"/>
      <c r="AR92" s="38"/>
      <c r="AS92" s="38"/>
      <c r="AT92" s="70"/>
      <c r="AU92" s="73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65"/>
      <c r="BS92" s="65"/>
      <c r="BT92" s="65"/>
    </row>
    <row r="93" spans="1:72" ht="15.75">
      <c r="A93" s="301"/>
      <c r="B93" s="77"/>
      <c r="C93" s="77"/>
      <c r="D93" s="70"/>
      <c r="E93" s="90"/>
      <c r="F93" s="90"/>
      <c r="G93" s="90"/>
      <c r="H93" s="90"/>
      <c r="I93" s="38"/>
      <c r="J93" s="70"/>
      <c r="K93" s="38"/>
      <c r="L93" s="38"/>
      <c r="M93" s="38"/>
      <c r="N93" s="38"/>
      <c r="O93" s="38"/>
      <c r="P93" s="38"/>
      <c r="Q93" s="38"/>
      <c r="R93" s="75"/>
      <c r="S93" s="70"/>
      <c r="T93" s="38"/>
      <c r="U93" s="38"/>
      <c r="V93" s="38"/>
      <c r="W93" s="38"/>
      <c r="X93" s="75"/>
      <c r="Y93" s="70"/>
      <c r="Z93" s="38"/>
      <c r="AA93" s="38"/>
      <c r="AB93" s="70"/>
      <c r="AC93" s="73"/>
      <c r="AD93" s="70"/>
      <c r="AE93" s="70"/>
      <c r="AF93" s="73"/>
      <c r="AG93" s="78"/>
      <c r="AH93" s="70"/>
      <c r="AI93" s="38"/>
      <c r="AJ93" s="38"/>
      <c r="AK93" s="38"/>
      <c r="AL93" s="38"/>
      <c r="AM93" s="70"/>
      <c r="AN93" s="70"/>
      <c r="AO93" s="38"/>
      <c r="AP93" s="70"/>
      <c r="AQ93" s="70"/>
      <c r="AR93" s="38"/>
      <c r="AS93" s="38"/>
      <c r="AT93" s="70"/>
      <c r="AU93" s="73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65"/>
      <c r="BS93" s="65"/>
      <c r="BT93" s="65"/>
    </row>
    <row r="94" spans="1:72" ht="15.75">
      <c r="A94" s="301"/>
      <c r="B94" s="77"/>
      <c r="C94" s="77"/>
      <c r="D94" s="70"/>
      <c r="E94" s="38"/>
      <c r="F94" s="38"/>
      <c r="G94" s="38"/>
      <c r="H94" s="38"/>
      <c r="I94" s="38"/>
      <c r="J94" s="70"/>
      <c r="K94" s="38"/>
      <c r="L94" s="38"/>
      <c r="M94" s="38"/>
      <c r="N94" s="38"/>
      <c r="O94" s="38"/>
      <c r="P94" s="38"/>
      <c r="Q94" s="38"/>
      <c r="R94" s="38"/>
      <c r="S94" s="70"/>
      <c r="T94" s="38"/>
      <c r="U94" s="38"/>
      <c r="V94" s="38"/>
      <c r="W94" s="38"/>
      <c r="X94" s="38"/>
      <c r="Y94" s="70"/>
      <c r="Z94" s="38"/>
      <c r="AA94" s="38"/>
      <c r="AB94" s="70"/>
      <c r="AC94" s="73"/>
      <c r="AD94" s="70"/>
      <c r="AE94" s="70"/>
      <c r="AF94" s="73"/>
      <c r="AG94" s="78"/>
      <c r="AH94" s="82"/>
      <c r="AI94" s="38"/>
      <c r="AJ94" s="38"/>
      <c r="AK94" s="38"/>
      <c r="AL94" s="38"/>
      <c r="AM94" s="70"/>
      <c r="AN94" s="70"/>
      <c r="AO94" s="73"/>
      <c r="AP94" s="70"/>
      <c r="AQ94" s="70"/>
      <c r="AR94" s="73"/>
      <c r="AS94" s="38"/>
      <c r="AT94" s="70"/>
      <c r="AU94" s="73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65"/>
      <c r="BS94" s="65"/>
      <c r="BT94" s="65"/>
    </row>
    <row r="95" spans="1:72" ht="15.75">
      <c r="A95" s="301"/>
      <c r="B95" s="77"/>
      <c r="C95" s="77"/>
      <c r="D95" s="70"/>
      <c r="E95" s="38"/>
      <c r="F95" s="38"/>
      <c r="G95" s="38"/>
      <c r="H95" s="38"/>
      <c r="I95" s="38"/>
      <c r="J95" s="70"/>
      <c r="K95" s="38"/>
      <c r="L95" s="38"/>
      <c r="M95" s="38"/>
      <c r="N95" s="38"/>
      <c r="O95" s="38"/>
      <c r="P95" s="38"/>
      <c r="Q95" s="38"/>
      <c r="R95" s="38"/>
      <c r="S95" s="70"/>
      <c r="T95" s="38"/>
      <c r="U95" s="38"/>
      <c r="V95" s="38"/>
      <c r="W95" s="38"/>
      <c r="X95" s="38"/>
      <c r="Y95" s="38"/>
      <c r="Z95" s="38"/>
      <c r="AA95" s="38"/>
      <c r="AB95" s="70"/>
      <c r="AC95" s="73"/>
      <c r="AD95" s="70"/>
      <c r="AE95" s="70"/>
      <c r="AF95" s="38"/>
      <c r="AG95" s="75"/>
      <c r="AH95" s="70"/>
      <c r="AI95" s="93"/>
      <c r="AJ95" s="93"/>
      <c r="AK95" s="93"/>
      <c r="AL95" s="93"/>
      <c r="AM95" s="80"/>
      <c r="AN95" s="70"/>
      <c r="AO95" s="38"/>
      <c r="AP95" s="38"/>
      <c r="AQ95" s="70"/>
      <c r="AR95" s="38"/>
      <c r="AS95" s="38"/>
      <c r="AT95" s="70"/>
      <c r="AU95" s="73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65"/>
      <c r="BS95" s="65"/>
      <c r="BT95" s="65"/>
    </row>
    <row r="96" spans="1:72" ht="15.75">
      <c r="A96" s="292"/>
      <c r="B96" s="77"/>
      <c r="C96" s="70"/>
      <c r="D96" s="70"/>
      <c r="E96" s="38"/>
      <c r="F96" s="38"/>
      <c r="G96" s="38"/>
      <c r="H96" s="38"/>
      <c r="I96" s="75"/>
      <c r="J96" s="70"/>
      <c r="K96" s="85"/>
      <c r="L96" s="85"/>
      <c r="M96" s="85"/>
      <c r="N96" s="85"/>
      <c r="O96" s="85"/>
      <c r="P96" s="85"/>
      <c r="Q96" s="85"/>
      <c r="R96" s="94"/>
      <c r="S96" s="70"/>
      <c r="T96" s="95"/>
      <c r="U96" s="95"/>
      <c r="V96" s="95"/>
      <c r="W96" s="95"/>
      <c r="X96" s="78"/>
      <c r="Y96" s="70"/>
      <c r="Z96" s="55"/>
      <c r="AA96" s="73"/>
      <c r="AB96" s="70"/>
      <c r="AC96" s="73"/>
      <c r="AD96" s="70"/>
      <c r="AE96" s="70"/>
      <c r="AF96" s="73"/>
      <c r="AG96" s="78"/>
      <c r="AH96" s="72"/>
      <c r="AI96" s="81"/>
      <c r="AJ96" s="81"/>
      <c r="AK96" s="81"/>
      <c r="AL96" s="81"/>
      <c r="AM96" s="88"/>
      <c r="AN96" s="70"/>
      <c r="AO96" s="38"/>
      <c r="AP96" s="70"/>
      <c r="AQ96" s="70"/>
      <c r="AR96" s="38"/>
      <c r="AS96" s="75"/>
      <c r="AT96" s="70"/>
      <c r="AU96" s="73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65"/>
      <c r="BS96" s="65"/>
      <c r="BT96" s="65"/>
    </row>
    <row r="97" spans="1:72" ht="15.75">
      <c r="A97" s="292"/>
      <c r="B97" s="77"/>
      <c r="C97" s="86"/>
      <c r="D97" s="70"/>
      <c r="E97" s="38"/>
      <c r="F97" s="38"/>
      <c r="G97" s="38"/>
      <c r="H97" s="38"/>
      <c r="I97" s="75"/>
      <c r="J97" s="70"/>
      <c r="K97" s="73"/>
      <c r="L97" s="73"/>
      <c r="M97" s="73"/>
      <c r="N97" s="73"/>
      <c r="O97" s="73"/>
      <c r="P97" s="73"/>
      <c r="Q97" s="73"/>
      <c r="R97" s="78"/>
      <c r="S97" s="70"/>
      <c r="T97" s="73"/>
      <c r="U97" s="73"/>
      <c r="V97" s="73"/>
      <c r="W97" s="73"/>
      <c r="X97" s="78"/>
      <c r="Y97" s="70"/>
      <c r="Z97" s="55"/>
      <c r="AA97" s="73"/>
      <c r="AB97" s="70"/>
      <c r="AC97" s="73"/>
      <c r="AD97" s="70"/>
      <c r="AE97" s="70"/>
      <c r="AF97" s="73"/>
      <c r="AG97" s="70"/>
      <c r="AH97" s="72"/>
      <c r="AI97" s="81"/>
      <c r="AJ97" s="81"/>
      <c r="AK97" s="81"/>
      <c r="AL97" s="81"/>
      <c r="AM97" s="88"/>
      <c r="AN97" s="70"/>
      <c r="AO97" s="38"/>
      <c r="AP97" s="70"/>
      <c r="AQ97" s="70"/>
      <c r="AR97" s="38"/>
      <c r="AS97" s="75"/>
      <c r="AT97" s="70"/>
      <c r="AU97" s="73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65"/>
      <c r="BS97" s="65"/>
      <c r="BT97" s="65"/>
    </row>
    <row r="98" spans="1:72" ht="15.75">
      <c r="A98" s="292"/>
      <c r="B98" s="77"/>
      <c r="C98" s="86"/>
      <c r="D98" s="70"/>
      <c r="E98" s="38"/>
      <c r="F98" s="38"/>
      <c r="G98" s="38"/>
      <c r="H98" s="38"/>
      <c r="I98" s="38"/>
      <c r="J98" s="70"/>
      <c r="K98" s="73"/>
      <c r="L98" s="73"/>
      <c r="M98" s="73"/>
      <c r="N98" s="73"/>
      <c r="O98" s="73"/>
      <c r="P98" s="73"/>
      <c r="Q98" s="73"/>
      <c r="R98" s="73"/>
      <c r="S98" s="72"/>
      <c r="T98" s="73"/>
      <c r="U98" s="73"/>
      <c r="V98" s="73"/>
      <c r="W98" s="73"/>
      <c r="X98" s="75"/>
      <c r="Y98" s="70"/>
      <c r="Z98" s="73"/>
      <c r="AA98" s="38"/>
      <c r="AB98" s="70"/>
      <c r="AC98" s="73"/>
      <c r="AD98" s="70"/>
      <c r="AE98" s="70"/>
      <c r="AF98" s="38"/>
      <c r="AG98" s="70"/>
      <c r="AH98" s="72"/>
      <c r="AI98" s="81"/>
      <c r="AJ98" s="81"/>
      <c r="AK98" s="81"/>
      <c r="AL98" s="81"/>
      <c r="AM98" s="88"/>
      <c r="AN98" s="70"/>
      <c r="AO98" s="38"/>
      <c r="AP98" s="38"/>
      <c r="AQ98" s="70"/>
      <c r="AR98" s="38"/>
      <c r="AS98" s="75"/>
      <c r="AT98" s="70"/>
      <c r="AU98" s="73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65"/>
      <c r="BS98" s="65"/>
      <c r="BT98" s="65"/>
    </row>
    <row r="99" spans="1:72" ht="20.25">
      <c r="A99" s="292"/>
      <c r="B99" s="77"/>
      <c r="C99" s="86"/>
      <c r="D99" s="72"/>
      <c r="E99" s="38"/>
      <c r="F99" s="38"/>
      <c r="G99" s="38"/>
      <c r="H99" s="38"/>
      <c r="I99" s="96"/>
      <c r="J99" s="70"/>
      <c r="K99" s="38"/>
      <c r="L99" s="38"/>
      <c r="M99" s="38"/>
      <c r="N99" s="38"/>
      <c r="O99" s="38"/>
      <c r="P99" s="38"/>
      <c r="Q99" s="38"/>
      <c r="R99" s="38"/>
      <c r="S99" s="72"/>
      <c r="T99" s="73"/>
      <c r="U99" s="73"/>
      <c r="V99" s="73"/>
      <c r="W99" s="73"/>
      <c r="X99" s="75"/>
      <c r="Y99" s="70"/>
      <c r="Z99" s="73"/>
      <c r="AA99" s="70"/>
      <c r="AB99" s="72"/>
      <c r="AC99" s="76"/>
      <c r="AD99" s="70"/>
      <c r="AE99" s="70"/>
      <c r="AF99" s="38"/>
      <c r="AG99" s="70"/>
      <c r="AH99" s="72"/>
      <c r="AI99" s="81"/>
      <c r="AJ99" s="81"/>
      <c r="AK99" s="81"/>
      <c r="AL99" s="81"/>
      <c r="AM99" s="88"/>
      <c r="AN99" s="70"/>
      <c r="AO99" s="76"/>
      <c r="AP99" s="38"/>
      <c r="AQ99" s="70"/>
      <c r="AR99" s="38"/>
      <c r="AS99" s="38"/>
      <c r="AT99" s="70"/>
      <c r="AU99" s="73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65"/>
      <c r="BS99" s="65"/>
      <c r="BT99" s="65"/>
    </row>
    <row r="100" spans="1:72" ht="20.25">
      <c r="A100" s="292"/>
      <c r="B100" s="77"/>
      <c r="C100" s="77"/>
      <c r="D100" s="70"/>
      <c r="E100" s="38"/>
      <c r="F100" s="38"/>
      <c r="G100" s="38"/>
      <c r="H100" s="38"/>
      <c r="I100" s="78"/>
      <c r="J100" s="70"/>
      <c r="K100" s="38"/>
      <c r="L100" s="38"/>
      <c r="M100" s="38"/>
      <c r="N100" s="38"/>
      <c r="O100" s="38"/>
      <c r="P100" s="38"/>
      <c r="Q100" s="38"/>
      <c r="R100" s="38"/>
      <c r="S100" s="70"/>
      <c r="T100" s="73"/>
      <c r="U100" s="73"/>
      <c r="V100" s="73"/>
      <c r="W100" s="73"/>
      <c r="X100" s="75"/>
      <c r="Y100" s="70"/>
      <c r="Z100" s="73"/>
      <c r="AA100" s="70"/>
      <c r="AB100" s="72"/>
      <c r="AC100" s="73"/>
      <c r="AD100" s="70"/>
      <c r="AE100" s="70"/>
      <c r="AF100" s="38"/>
      <c r="AG100" s="70"/>
      <c r="AH100" s="72"/>
      <c r="AI100" s="81"/>
      <c r="AJ100" s="81"/>
      <c r="AK100" s="81"/>
      <c r="AL100" s="81"/>
      <c r="AM100" s="88"/>
      <c r="AN100" s="70"/>
      <c r="AO100" s="73"/>
      <c r="AP100" s="38"/>
      <c r="AQ100" s="72"/>
      <c r="AR100" s="76"/>
      <c r="AS100" s="38"/>
      <c r="AT100" s="70"/>
      <c r="AU100" s="73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65"/>
      <c r="BS100" s="65"/>
      <c r="BT100" s="65"/>
    </row>
    <row r="101" spans="1:72" ht="20.25">
      <c r="A101" s="292"/>
      <c r="B101" s="77"/>
      <c r="C101" s="86"/>
      <c r="D101" s="70"/>
      <c r="E101" s="38"/>
      <c r="F101" s="38"/>
      <c r="G101" s="38"/>
      <c r="H101" s="38"/>
      <c r="I101" s="78"/>
      <c r="J101" s="70"/>
      <c r="K101" s="38"/>
      <c r="L101" s="38"/>
      <c r="M101" s="38"/>
      <c r="N101" s="38"/>
      <c r="O101" s="38"/>
      <c r="P101" s="38"/>
      <c r="Q101" s="38"/>
      <c r="R101" s="78"/>
      <c r="S101" s="70"/>
      <c r="T101" s="73"/>
      <c r="U101" s="73"/>
      <c r="V101" s="73"/>
      <c r="W101" s="73"/>
      <c r="X101" s="75"/>
      <c r="Y101" s="70"/>
      <c r="Z101" s="38"/>
      <c r="AA101" s="75"/>
      <c r="AB101" s="70"/>
      <c r="AC101" s="73"/>
      <c r="AD101" s="54"/>
      <c r="AE101" s="70"/>
      <c r="AF101" s="38"/>
      <c r="AG101" s="70"/>
      <c r="AH101" s="72"/>
      <c r="AI101" s="81"/>
      <c r="AJ101" s="81"/>
      <c r="AK101" s="81"/>
      <c r="AL101" s="81"/>
      <c r="AM101" s="88"/>
      <c r="AN101" s="70"/>
      <c r="AO101" s="73"/>
      <c r="AP101" s="38"/>
      <c r="AQ101" s="70"/>
      <c r="AR101" s="73"/>
      <c r="AS101" s="38"/>
      <c r="AT101" s="70"/>
      <c r="AU101" s="76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65"/>
      <c r="BS101" s="65"/>
      <c r="BT101" s="65"/>
    </row>
    <row r="102" spans="1:72" ht="20.25">
      <c r="A102" s="292"/>
      <c r="B102" s="77"/>
      <c r="C102" s="77"/>
      <c r="D102" s="70"/>
      <c r="E102" s="38"/>
      <c r="F102" s="38"/>
      <c r="G102" s="38"/>
      <c r="H102" s="38"/>
      <c r="I102" s="78"/>
      <c r="J102" s="70"/>
      <c r="K102" s="38"/>
      <c r="L102" s="38"/>
      <c r="M102" s="38"/>
      <c r="N102" s="38"/>
      <c r="O102" s="38"/>
      <c r="P102" s="38"/>
      <c r="Q102" s="38"/>
      <c r="R102" s="38"/>
      <c r="S102" s="70"/>
      <c r="T102" s="97"/>
      <c r="U102" s="97"/>
      <c r="V102" s="97"/>
      <c r="W102" s="97"/>
      <c r="X102" s="38"/>
      <c r="Y102" s="70"/>
      <c r="Z102" s="38"/>
      <c r="AA102" s="75"/>
      <c r="AB102" s="70"/>
      <c r="AC102" s="73"/>
      <c r="AD102" s="54"/>
      <c r="AE102" s="70"/>
      <c r="AF102" s="38"/>
      <c r="AG102" s="54"/>
      <c r="AH102" s="72"/>
      <c r="AI102" s="38"/>
      <c r="AJ102" s="38"/>
      <c r="AK102" s="38"/>
      <c r="AL102" s="38"/>
      <c r="AM102" s="38"/>
      <c r="AN102" s="70"/>
      <c r="AO102" s="38"/>
      <c r="AP102" s="38"/>
      <c r="AQ102" s="70"/>
      <c r="AR102" s="73"/>
      <c r="AS102" s="38"/>
      <c r="AT102" s="70"/>
      <c r="AU102" s="76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65"/>
      <c r="BS102" s="65"/>
      <c r="BT102" s="65"/>
    </row>
    <row r="103" spans="1:72" ht="15.75">
      <c r="A103" s="292"/>
      <c r="B103" s="77"/>
      <c r="C103" s="77"/>
      <c r="D103" s="70"/>
      <c r="E103" s="90"/>
      <c r="F103" s="90"/>
      <c r="G103" s="90"/>
      <c r="H103" s="90"/>
      <c r="I103" s="94"/>
      <c r="J103" s="70"/>
      <c r="K103" s="38"/>
      <c r="L103" s="38"/>
      <c r="M103" s="38"/>
      <c r="N103" s="38"/>
      <c r="O103" s="38"/>
      <c r="P103" s="38"/>
      <c r="Q103" s="38"/>
      <c r="R103" s="38"/>
      <c r="S103" s="70"/>
      <c r="T103" s="73"/>
      <c r="U103" s="73"/>
      <c r="V103" s="73"/>
      <c r="W103" s="73"/>
      <c r="X103" s="38"/>
      <c r="Y103" s="70"/>
      <c r="Z103" s="38"/>
      <c r="AA103" s="38"/>
      <c r="AB103" s="49"/>
      <c r="AC103" s="73"/>
      <c r="AD103" s="70"/>
      <c r="AE103" s="70"/>
      <c r="AF103" s="38"/>
      <c r="AG103" s="49"/>
      <c r="AH103" s="98"/>
      <c r="AI103" s="38"/>
      <c r="AJ103" s="38"/>
      <c r="AK103" s="38"/>
      <c r="AL103" s="38"/>
      <c r="AM103" s="38"/>
      <c r="AN103" s="99"/>
      <c r="AO103" s="38"/>
      <c r="AP103" s="38"/>
      <c r="AQ103" s="70"/>
      <c r="AR103" s="38"/>
      <c r="AS103" s="38"/>
      <c r="AT103" s="70"/>
      <c r="AU103" s="73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65"/>
      <c r="BS103" s="65"/>
      <c r="BT103" s="65"/>
    </row>
    <row r="104" spans="1:72" ht="15.75">
      <c r="A104" s="292"/>
      <c r="B104" s="77"/>
      <c r="C104" s="77"/>
      <c r="D104" s="70"/>
      <c r="E104" s="38"/>
      <c r="F104" s="38"/>
      <c r="G104" s="38"/>
      <c r="H104" s="38"/>
      <c r="I104" s="38"/>
      <c r="J104" s="70"/>
      <c r="K104" s="38"/>
      <c r="L104" s="38"/>
      <c r="M104" s="38"/>
      <c r="N104" s="38"/>
      <c r="O104" s="38"/>
      <c r="P104" s="38"/>
      <c r="Q104" s="38"/>
      <c r="R104" s="38"/>
      <c r="S104" s="70"/>
      <c r="T104" s="38"/>
      <c r="U104" s="38"/>
      <c r="V104" s="38"/>
      <c r="W104" s="38"/>
      <c r="X104" s="38"/>
      <c r="Y104" s="70"/>
      <c r="Z104" s="38"/>
      <c r="AA104" s="81"/>
      <c r="AB104" s="49"/>
      <c r="AC104" s="73"/>
      <c r="AD104" s="73"/>
      <c r="AE104" s="49"/>
      <c r="AF104" s="38"/>
      <c r="AG104" s="38"/>
      <c r="AH104" s="49"/>
      <c r="AI104" s="38"/>
      <c r="AJ104" s="38"/>
      <c r="AK104" s="38"/>
      <c r="AL104" s="38"/>
      <c r="AM104" s="38"/>
      <c r="AN104" s="49"/>
      <c r="AO104" s="38"/>
      <c r="AP104" s="38"/>
      <c r="AQ104" s="70"/>
      <c r="AR104" s="38"/>
      <c r="AS104" s="81"/>
      <c r="AT104" s="70"/>
      <c r="AU104" s="73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65"/>
      <c r="BS104" s="65"/>
      <c r="BT104" s="65"/>
    </row>
    <row r="105" spans="2:23" ht="15.75">
      <c r="B105" s="65"/>
      <c r="C105" s="100"/>
      <c r="D105" s="81"/>
      <c r="E105" s="100"/>
      <c r="F105" s="100"/>
      <c r="G105" s="100"/>
      <c r="H105" s="100"/>
      <c r="I105" s="81"/>
      <c r="J105" s="81"/>
      <c r="K105" s="38"/>
      <c r="L105" s="38"/>
      <c r="M105" s="38"/>
      <c r="N105" s="38"/>
      <c r="O105" s="38"/>
      <c r="P105" s="38"/>
      <c r="Q105" s="38"/>
      <c r="R105" s="81"/>
      <c r="S105" s="65"/>
      <c r="T105" s="65"/>
      <c r="U105" s="65"/>
      <c r="V105" s="65"/>
      <c r="W105" s="65"/>
    </row>
    <row r="106" spans="2:23" ht="15.75">
      <c r="B106" s="65"/>
      <c r="C106" s="100"/>
      <c r="D106" s="81"/>
      <c r="E106" s="100"/>
      <c r="F106" s="100"/>
      <c r="G106" s="100"/>
      <c r="H106" s="100"/>
      <c r="I106" s="81"/>
      <c r="J106" s="81"/>
      <c r="K106" s="38"/>
      <c r="L106" s="38"/>
      <c r="M106" s="38"/>
      <c r="N106" s="38"/>
      <c r="O106" s="38"/>
      <c r="P106" s="38"/>
      <c r="Q106" s="38"/>
      <c r="R106" s="81"/>
      <c r="S106" s="65"/>
      <c r="T106" s="65"/>
      <c r="U106" s="65"/>
      <c r="V106" s="65"/>
      <c r="W106" s="65"/>
    </row>
    <row r="107" spans="2:23" ht="15.75">
      <c r="B107" s="65"/>
      <c r="C107" s="10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65"/>
      <c r="T107" s="65"/>
      <c r="U107" s="65"/>
      <c r="V107" s="65"/>
      <c r="W107" s="65"/>
    </row>
    <row r="108" spans="2:23" ht="15.75">
      <c r="B108" s="65"/>
      <c r="C108" s="100"/>
      <c r="D108" s="81"/>
      <c r="E108" s="100"/>
      <c r="F108" s="100"/>
      <c r="G108" s="100"/>
      <c r="H108" s="100"/>
      <c r="I108" s="81"/>
      <c r="J108" s="81"/>
      <c r="K108" s="38"/>
      <c r="L108" s="38"/>
      <c r="M108" s="38"/>
      <c r="N108" s="38"/>
      <c r="O108" s="38"/>
      <c r="P108" s="38"/>
      <c r="Q108" s="38"/>
      <c r="R108" s="81"/>
      <c r="S108" s="65"/>
      <c r="T108" s="65"/>
      <c r="U108" s="65"/>
      <c r="V108" s="65"/>
      <c r="W108" s="65"/>
    </row>
    <row r="109" spans="2:23" ht="15.75">
      <c r="B109" s="65"/>
      <c r="C109" s="100"/>
      <c r="D109" s="81"/>
      <c r="E109" s="100"/>
      <c r="F109" s="100"/>
      <c r="G109" s="100"/>
      <c r="H109" s="100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65"/>
      <c r="T109" s="65"/>
      <c r="U109" s="65"/>
      <c r="V109" s="65"/>
      <c r="W109" s="65"/>
    </row>
    <row r="110" spans="2:23" ht="15.75">
      <c r="B110" s="65"/>
      <c r="C110" s="100"/>
      <c r="D110" s="81"/>
      <c r="E110" s="100"/>
      <c r="F110" s="100"/>
      <c r="G110" s="100"/>
      <c r="H110" s="100"/>
      <c r="I110" s="81"/>
      <c r="J110" s="81"/>
      <c r="K110" s="38"/>
      <c r="L110" s="38"/>
      <c r="M110" s="38"/>
      <c r="N110" s="38"/>
      <c r="O110" s="38"/>
      <c r="P110" s="38"/>
      <c r="Q110" s="38"/>
      <c r="R110" s="81"/>
      <c r="S110" s="65"/>
      <c r="T110" s="65"/>
      <c r="U110" s="65"/>
      <c r="V110" s="65"/>
      <c r="W110" s="65"/>
    </row>
    <row r="111" spans="2:23" ht="15.75">
      <c r="B111" s="65"/>
      <c r="C111" s="100"/>
      <c r="D111" s="81"/>
      <c r="E111" s="100"/>
      <c r="F111" s="100"/>
      <c r="G111" s="100"/>
      <c r="H111" s="100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65"/>
      <c r="T111" s="65"/>
      <c r="U111" s="65"/>
      <c r="V111" s="65"/>
      <c r="W111" s="65"/>
    </row>
    <row r="112" spans="2:23" ht="15.75">
      <c r="B112" s="65"/>
      <c r="C112" s="100"/>
      <c r="D112" s="81"/>
      <c r="E112" s="100"/>
      <c r="F112" s="100"/>
      <c r="G112" s="100"/>
      <c r="H112" s="100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65"/>
      <c r="T112" s="65"/>
      <c r="U112" s="65"/>
      <c r="V112" s="65"/>
      <c r="W112" s="65"/>
    </row>
    <row r="113" spans="2:23" ht="15.75">
      <c r="B113" s="65"/>
      <c r="C113" s="100"/>
      <c r="D113" s="81"/>
      <c r="E113" s="100"/>
      <c r="F113" s="100"/>
      <c r="G113" s="100"/>
      <c r="H113" s="100"/>
      <c r="I113" s="81"/>
      <c r="J113" s="81"/>
      <c r="K113" s="38"/>
      <c r="L113" s="38"/>
      <c r="M113" s="38"/>
      <c r="N113" s="38"/>
      <c r="O113" s="38"/>
      <c r="P113" s="38"/>
      <c r="Q113" s="38"/>
      <c r="R113" s="81"/>
      <c r="S113" s="65"/>
      <c r="T113" s="65"/>
      <c r="U113" s="65"/>
      <c r="V113" s="65"/>
      <c r="W113" s="65"/>
    </row>
    <row r="114" spans="2:23" ht="15.75">
      <c r="B114" s="65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65"/>
      <c r="T114" s="65"/>
      <c r="U114" s="65"/>
      <c r="V114" s="65"/>
      <c r="W114" s="65"/>
    </row>
    <row r="115" spans="2:23" ht="15.75">
      <c r="B115" s="65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65"/>
      <c r="T115" s="65"/>
      <c r="U115" s="65"/>
      <c r="V115" s="65"/>
      <c r="W115" s="65"/>
    </row>
    <row r="116" spans="2:23" ht="15.75">
      <c r="B116" s="65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65"/>
      <c r="T116" s="65"/>
      <c r="U116" s="65"/>
      <c r="V116" s="65"/>
      <c r="W116" s="65"/>
    </row>
    <row r="117" spans="2:23" ht="15.75">
      <c r="B117" s="65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65"/>
      <c r="T117" s="65"/>
      <c r="U117" s="65"/>
      <c r="V117" s="65"/>
      <c r="W117" s="65"/>
    </row>
    <row r="118" spans="2:23" ht="15.75">
      <c r="B118" s="65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65"/>
      <c r="T118" s="65"/>
      <c r="U118" s="65"/>
      <c r="V118" s="65"/>
      <c r="W118" s="65"/>
    </row>
    <row r="119" spans="2:23" ht="15.75">
      <c r="B119" s="65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65"/>
      <c r="T119" s="65"/>
      <c r="U119" s="65"/>
      <c r="V119" s="65"/>
      <c r="W119" s="65"/>
    </row>
    <row r="120" spans="2:23" ht="15.75">
      <c r="B120" s="65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65"/>
      <c r="T120" s="65"/>
      <c r="U120" s="65"/>
      <c r="V120" s="65"/>
      <c r="W120" s="65"/>
    </row>
    <row r="121" spans="2:23" ht="15.75">
      <c r="B121" s="65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65"/>
      <c r="T121" s="65"/>
      <c r="U121" s="65"/>
      <c r="V121" s="65"/>
      <c r="W121" s="65"/>
    </row>
    <row r="122" spans="3:18" ht="15.75"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</row>
  </sheetData>
  <sheetProtection/>
  <mergeCells count="27">
    <mergeCell ref="A1:B2"/>
    <mergeCell ref="A78:A86"/>
    <mergeCell ref="A39:A47"/>
    <mergeCell ref="I2:K2"/>
    <mergeCell ref="AJ2:AL2"/>
    <mergeCell ref="R2:T2"/>
    <mergeCell ref="AJ1:AU1"/>
    <mergeCell ref="C1:Q1"/>
    <mergeCell ref="R1:AI1"/>
    <mergeCell ref="AP2:AR2"/>
    <mergeCell ref="AA2:AC2"/>
    <mergeCell ref="X2:Z2"/>
    <mergeCell ref="C2:E2"/>
    <mergeCell ref="F2:H2"/>
    <mergeCell ref="O2:Q2"/>
    <mergeCell ref="AD2:AF2"/>
    <mergeCell ref="U2:W2"/>
    <mergeCell ref="AG2:AI2"/>
    <mergeCell ref="AM2:AO2"/>
    <mergeCell ref="L2:N2"/>
    <mergeCell ref="AS2:AU2"/>
    <mergeCell ref="A96:A104"/>
    <mergeCell ref="A3:A11"/>
    <mergeCell ref="A12:A20"/>
    <mergeCell ref="A21:A29"/>
    <mergeCell ref="A30:A38"/>
    <mergeCell ref="A87:A9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  <colBreaks count="2" manualBreakCount="2">
    <brk id="14" max="46" man="1"/>
    <brk id="2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view="pageBreakPreview" zoomScale="60" zoomScaleNormal="30" zoomScalePageLayoutView="30" workbookViewId="0" topLeftCell="A1">
      <selection activeCell="L21" sqref="L21"/>
    </sheetView>
  </sheetViews>
  <sheetFormatPr defaultColWidth="9.00390625" defaultRowHeight="12.75"/>
  <cols>
    <col min="1" max="1" width="10.375" style="0" customWidth="1"/>
    <col min="2" max="2" width="22.75390625" style="0" customWidth="1"/>
    <col min="3" max="3" width="12.75390625" style="0" customWidth="1"/>
    <col min="4" max="4" width="19.00390625" style="0" customWidth="1"/>
    <col min="5" max="5" width="10.625" style="0" customWidth="1"/>
    <col min="6" max="6" width="32.125" style="0" customWidth="1"/>
    <col min="7" max="7" width="7.25390625" style="0" customWidth="1"/>
    <col min="8" max="8" width="7.625" style="0" customWidth="1"/>
    <col min="9" max="9" width="7.75390625" style="0" customWidth="1"/>
    <col min="10" max="10" width="7.375" style="0" customWidth="1"/>
    <col min="11" max="11" width="7.875" style="0" customWidth="1"/>
    <col min="22" max="22" width="26.625" style="0" customWidth="1"/>
  </cols>
  <sheetData>
    <row r="1" spans="1:11" ht="47.25" customHeight="1">
      <c r="A1" s="337" t="s">
        <v>131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2" ht="60.75" customHeight="1">
      <c r="A2" s="102"/>
      <c r="B2" s="103" t="s">
        <v>24</v>
      </c>
      <c r="C2" s="103" t="s">
        <v>26</v>
      </c>
      <c r="D2" s="104" t="s">
        <v>21</v>
      </c>
      <c r="E2" s="104" t="s">
        <v>22</v>
      </c>
      <c r="F2" s="104" t="s">
        <v>23</v>
      </c>
      <c r="G2" s="104" t="s">
        <v>12</v>
      </c>
      <c r="H2" s="104" t="s">
        <v>16</v>
      </c>
      <c r="I2" s="104" t="s">
        <v>17</v>
      </c>
      <c r="J2" s="104" t="s">
        <v>18</v>
      </c>
      <c r="K2" s="104" t="s">
        <v>19</v>
      </c>
      <c r="L2" s="105"/>
    </row>
    <row r="3" spans="1:12" ht="24.75" customHeight="1" hidden="1">
      <c r="A3" s="130"/>
      <c r="B3" s="116"/>
      <c r="C3" s="116"/>
      <c r="D3" s="116"/>
      <c r="E3" s="114"/>
      <c r="F3" s="114"/>
      <c r="G3" s="114"/>
      <c r="H3" s="114"/>
      <c r="I3" s="114"/>
      <c r="J3" s="114"/>
      <c r="K3" s="114"/>
      <c r="L3" s="105"/>
    </row>
    <row r="4" spans="1:12" ht="24.75" customHeight="1" hidden="1">
      <c r="A4" s="130"/>
      <c r="B4" s="139"/>
      <c r="C4" s="139"/>
      <c r="D4" s="116"/>
      <c r="E4" s="114"/>
      <c r="F4" s="114"/>
      <c r="G4" s="114"/>
      <c r="H4" s="114"/>
      <c r="I4" s="114"/>
      <c r="J4" s="114"/>
      <c r="K4" s="114"/>
      <c r="L4" s="105"/>
    </row>
    <row r="5" spans="1:12" ht="24.75" customHeight="1" hidden="1">
      <c r="A5" s="130"/>
      <c r="B5" s="116"/>
      <c r="C5" s="116"/>
      <c r="D5" s="116"/>
      <c r="E5" s="114"/>
      <c r="F5" s="114"/>
      <c r="G5" s="114"/>
      <c r="H5" s="114"/>
      <c r="I5" s="114"/>
      <c r="J5" s="114"/>
      <c r="K5" s="114"/>
      <c r="L5" s="105"/>
    </row>
    <row r="6" spans="1:12" ht="24.75" customHeight="1" hidden="1">
      <c r="A6" s="130"/>
      <c r="B6" s="116"/>
      <c r="C6" s="116"/>
      <c r="D6" s="116"/>
      <c r="E6" s="114"/>
      <c r="F6" s="114"/>
      <c r="G6" s="114"/>
      <c r="H6" s="114"/>
      <c r="I6" s="114"/>
      <c r="J6" s="114"/>
      <c r="K6" s="114"/>
      <c r="L6" s="105"/>
    </row>
    <row r="7" spans="1:12" ht="24.75" customHeight="1" hidden="1">
      <c r="A7" s="130"/>
      <c r="B7" s="116"/>
      <c r="C7" s="116"/>
      <c r="D7" s="116"/>
      <c r="E7" s="114"/>
      <c r="F7" s="114"/>
      <c r="G7" s="114"/>
      <c r="H7" s="114"/>
      <c r="I7" s="114"/>
      <c r="J7" s="114"/>
      <c r="K7" s="114"/>
      <c r="L7" s="105"/>
    </row>
    <row r="8" spans="1:12" ht="24.75" customHeight="1" hidden="1">
      <c r="A8" s="130"/>
      <c r="B8" s="116"/>
      <c r="C8" s="116"/>
      <c r="D8" s="116"/>
      <c r="E8" s="114"/>
      <c r="F8" s="114"/>
      <c r="G8" s="114"/>
      <c r="H8" s="114"/>
      <c r="I8" s="114"/>
      <c r="J8" s="114"/>
      <c r="K8" s="114"/>
      <c r="L8" s="105"/>
    </row>
    <row r="9" spans="1:12" ht="24.75" customHeight="1" hidden="1">
      <c r="A9" s="130"/>
      <c r="B9" s="116"/>
      <c r="C9" s="116"/>
      <c r="D9" s="116"/>
      <c r="E9" s="114"/>
      <c r="F9" s="114"/>
      <c r="G9" s="114"/>
      <c r="H9" s="114"/>
      <c r="I9" s="114"/>
      <c r="J9" s="114"/>
      <c r="K9" s="114"/>
      <c r="L9" s="105"/>
    </row>
    <row r="10" spans="1:12" ht="24.75" customHeight="1">
      <c r="A10" s="350">
        <v>1</v>
      </c>
      <c r="B10" s="116" t="s">
        <v>129</v>
      </c>
      <c r="C10" s="328" t="s">
        <v>52</v>
      </c>
      <c r="D10" s="106" t="s">
        <v>44</v>
      </c>
      <c r="E10" s="107" t="s">
        <v>30</v>
      </c>
      <c r="F10" s="107" t="s">
        <v>37</v>
      </c>
      <c r="G10" s="114" t="s">
        <v>10</v>
      </c>
      <c r="H10" s="114"/>
      <c r="I10" s="114" t="s">
        <v>10</v>
      </c>
      <c r="J10" s="114"/>
      <c r="K10" s="114"/>
      <c r="L10" s="105"/>
    </row>
    <row r="11" spans="1:12" ht="24.75" customHeight="1">
      <c r="A11" s="351"/>
      <c r="B11" s="116" t="s">
        <v>35</v>
      </c>
      <c r="C11" s="329"/>
      <c r="D11" s="106" t="s">
        <v>45</v>
      </c>
      <c r="E11" s="107" t="s">
        <v>30</v>
      </c>
      <c r="F11" s="107" t="s">
        <v>32</v>
      </c>
      <c r="G11" s="114">
        <v>21</v>
      </c>
      <c r="H11" s="114"/>
      <c r="I11" s="114">
        <v>21</v>
      </c>
      <c r="J11" s="114"/>
      <c r="K11" s="114"/>
      <c r="L11" s="105"/>
    </row>
    <row r="12" spans="1:12" ht="24.75" customHeight="1">
      <c r="A12" s="351"/>
      <c r="B12" s="116"/>
      <c r="C12" s="329"/>
      <c r="D12" s="106" t="s">
        <v>45</v>
      </c>
      <c r="E12" s="107" t="s">
        <v>30</v>
      </c>
      <c r="F12" s="107" t="s">
        <v>38</v>
      </c>
      <c r="G12" s="114">
        <v>24</v>
      </c>
      <c r="H12" s="114"/>
      <c r="I12" s="114">
        <v>24</v>
      </c>
      <c r="J12" s="114"/>
      <c r="K12" s="114"/>
      <c r="L12" s="105"/>
    </row>
    <row r="13" spans="1:12" ht="24.75" customHeight="1">
      <c r="A13" s="130"/>
      <c r="B13" s="116"/>
      <c r="C13" s="194"/>
      <c r="D13" s="116"/>
      <c r="E13" s="114"/>
      <c r="F13" s="114"/>
      <c r="G13" s="114"/>
      <c r="H13" s="114"/>
      <c r="I13" s="114"/>
      <c r="J13" s="114"/>
      <c r="K13" s="114"/>
      <c r="L13" s="105"/>
    </row>
    <row r="14" spans="1:12" ht="24.75" customHeight="1">
      <c r="A14" s="347">
        <v>2</v>
      </c>
      <c r="B14" s="106" t="s">
        <v>130</v>
      </c>
      <c r="C14" s="328" t="s">
        <v>54</v>
      </c>
      <c r="D14" s="106" t="s">
        <v>140</v>
      </c>
      <c r="E14" s="107" t="s">
        <v>30</v>
      </c>
      <c r="F14" s="107" t="s">
        <v>31</v>
      </c>
      <c r="G14" s="107" t="s">
        <v>9</v>
      </c>
      <c r="H14" s="107"/>
      <c r="I14" s="107" t="s">
        <v>9</v>
      </c>
      <c r="J14" s="107"/>
      <c r="K14" s="107"/>
      <c r="L14" s="105"/>
    </row>
    <row r="15" spans="1:12" ht="24.75" customHeight="1">
      <c r="A15" s="347"/>
      <c r="B15" s="106" t="s">
        <v>128</v>
      </c>
      <c r="C15" s="330"/>
      <c r="D15" s="106" t="s">
        <v>141</v>
      </c>
      <c r="E15" s="107" t="s">
        <v>30</v>
      </c>
      <c r="F15" s="107" t="s">
        <v>36</v>
      </c>
      <c r="G15" s="107" t="s">
        <v>11</v>
      </c>
      <c r="H15" s="107"/>
      <c r="I15" s="107" t="s">
        <v>11</v>
      </c>
      <c r="J15" s="107"/>
      <c r="K15" s="107"/>
      <c r="L15" s="105"/>
    </row>
    <row r="16" spans="1:12" ht="24.75" customHeight="1">
      <c r="A16" s="347"/>
      <c r="B16" s="106"/>
      <c r="C16" s="330"/>
      <c r="D16" s="106" t="s">
        <v>142</v>
      </c>
      <c r="E16" s="107" t="s">
        <v>30</v>
      </c>
      <c r="F16" s="107" t="s">
        <v>32</v>
      </c>
      <c r="G16" s="107">
        <v>21</v>
      </c>
      <c r="H16" s="107"/>
      <c r="I16" s="107">
        <v>21</v>
      </c>
      <c r="J16" s="107"/>
      <c r="K16" s="107"/>
      <c r="L16" s="105"/>
    </row>
    <row r="17" spans="1:12" ht="24.75" customHeight="1">
      <c r="A17" s="347"/>
      <c r="B17" s="106"/>
      <c r="C17" s="330"/>
      <c r="D17" s="106" t="s">
        <v>160</v>
      </c>
      <c r="E17" s="107" t="s">
        <v>33</v>
      </c>
      <c r="F17" s="107" t="s">
        <v>34</v>
      </c>
      <c r="G17" s="107">
        <v>23</v>
      </c>
      <c r="H17" s="107"/>
      <c r="I17" s="107">
        <v>23</v>
      </c>
      <c r="J17" s="107"/>
      <c r="K17" s="107"/>
      <c r="L17" s="105"/>
    </row>
    <row r="18" spans="1:12" ht="24.75" customHeight="1">
      <c r="A18" s="347"/>
      <c r="B18" s="106"/>
      <c r="C18" s="330"/>
      <c r="D18" s="106" t="s">
        <v>143</v>
      </c>
      <c r="E18" s="107" t="s">
        <v>30</v>
      </c>
      <c r="F18" s="107" t="s">
        <v>38</v>
      </c>
      <c r="G18" s="107">
        <v>24</v>
      </c>
      <c r="H18" s="107"/>
      <c r="I18" s="107">
        <v>24</v>
      </c>
      <c r="J18" s="107"/>
      <c r="K18" s="107"/>
      <c r="L18" s="105"/>
    </row>
    <row r="19" spans="1:12" ht="24.75" customHeight="1">
      <c r="A19" s="141"/>
      <c r="B19" s="106"/>
      <c r="C19" s="195"/>
      <c r="D19" s="133"/>
      <c r="E19" s="134"/>
      <c r="F19" s="134"/>
      <c r="G19" s="107"/>
      <c r="H19" s="107"/>
      <c r="I19" s="107"/>
      <c r="J19" s="107"/>
      <c r="K19" s="107"/>
      <c r="L19" s="105"/>
    </row>
    <row r="20" spans="1:12" ht="24.75" customHeight="1">
      <c r="A20" s="325">
        <v>3</v>
      </c>
      <c r="B20" s="106" t="s">
        <v>132</v>
      </c>
      <c r="C20" s="334" t="s">
        <v>53</v>
      </c>
      <c r="D20" s="118" t="s">
        <v>46</v>
      </c>
      <c r="E20" s="119" t="s">
        <v>30</v>
      </c>
      <c r="F20" s="119" t="s">
        <v>31</v>
      </c>
      <c r="G20" s="107"/>
      <c r="H20" s="107" t="s">
        <v>9</v>
      </c>
      <c r="I20" s="107"/>
      <c r="J20" s="107"/>
      <c r="K20" s="107"/>
      <c r="L20" s="105"/>
    </row>
    <row r="21" spans="1:12" ht="24.75" customHeight="1">
      <c r="A21" s="325"/>
      <c r="B21" s="106"/>
      <c r="C21" s="348"/>
      <c r="D21" s="118" t="s">
        <v>46</v>
      </c>
      <c r="E21" s="119" t="s">
        <v>33</v>
      </c>
      <c r="F21" s="121" t="s">
        <v>34</v>
      </c>
      <c r="G21" s="107"/>
      <c r="H21" s="107">
        <v>23</v>
      </c>
      <c r="I21" s="107"/>
      <c r="J21" s="107"/>
      <c r="K21" s="107"/>
      <c r="L21" s="105"/>
    </row>
    <row r="22" spans="1:12" ht="24.75" customHeight="1">
      <c r="A22" s="325"/>
      <c r="B22" s="106"/>
      <c r="C22" s="348"/>
      <c r="D22" s="118" t="s">
        <v>133</v>
      </c>
      <c r="E22" s="119" t="s">
        <v>33</v>
      </c>
      <c r="F22" s="119" t="s">
        <v>37</v>
      </c>
      <c r="G22" s="107"/>
      <c r="H22" s="107" t="s">
        <v>10</v>
      </c>
      <c r="I22" s="107"/>
      <c r="J22" s="107"/>
      <c r="K22" s="107"/>
      <c r="L22" s="105"/>
    </row>
    <row r="23" spans="1:12" ht="24.75" customHeight="1">
      <c r="A23" s="325"/>
      <c r="B23" s="106"/>
      <c r="C23" s="348"/>
      <c r="D23" s="118" t="s">
        <v>46</v>
      </c>
      <c r="E23" s="119" t="s">
        <v>39</v>
      </c>
      <c r="F23" s="119" t="s">
        <v>134</v>
      </c>
      <c r="G23" s="107"/>
      <c r="H23" s="107">
        <v>14</v>
      </c>
      <c r="I23" s="107"/>
      <c r="J23" s="107"/>
      <c r="K23" s="107"/>
      <c r="L23" s="105"/>
    </row>
    <row r="24" spans="1:12" ht="24.75" customHeight="1">
      <c r="A24" s="325"/>
      <c r="B24" s="106"/>
      <c r="C24" s="348"/>
      <c r="D24" s="118" t="s">
        <v>44</v>
      </c>
      <c r="E24" s="119" t="s">
        <v>42</v>
      </c>
      <c r="F24" s="119" t="s">
        <v>43</v>
      </c>
      <c r="G24" s="107"/>
      <c r="H24" s="107">
        <v>11</v>
      </c>
      <c r="I24" s="107"/>
      <c r="J24" s="107"/>
      <c r="K24" s="111"/>
      <c r="L24" s="105"/>
    </row>
    <row r="25" spans="1:12" ht="24.75" customHeight="1">
      <c r="A25" s="325"/>
      <c r="B25" s="106"/>
      <c r="C25" s="348"/>
      <c r="D25" s="118" t="s">
        <v>47</v>
      </c>
      <c r="E25" s="119" t="s">
        <v>48</v>
      </c>
      <c r="F25" s="119" t="s">
        <v>50</v>
      </c>
      <c r="G25" s="107"/>
      <c r="H25" s="107">
        <v>13</v>
      </c>
      <c r="I25" s="107"/>
      <c r="J25" s="107"/>
      <c r="K25" s="111"/>
      <c r="L25" s="105"/>
    </row>
    <row r="26" spans="1:12" ht="24.75" customHeight="1">
      <c r="A26" s="325"/>
      <c r="B26" s="106"/>
      <c r="C26" s="348"/>
      <c r="D26" s="118" t="s">
        <v>47</v>
      </c>
      <c r="E26" s="119" t="s">
        <v>41</v>
      </c>
      <c r="F26" s="119" t="s">
        <v>36</v>
      </c>
      <c r="G26" s="107"/>
      <c r="H26" s="107" t="s">
        <v>11</v>
      </c>
      <c r="I26" s="107"/>
      <c r="J26" s="107"/>
      <c r="K26" s="111"/>
      <c r="L26" s="105"/>
    </row>
    <row r="27" spans="1:12" ht="24.75" customHeight="1">
      <c r="A27" s="141"/>
      <c r="B27" s="106"/>
      <c r="C27" s="196"/>
      <c r="D27" s="122"/>
      <c r="E27" s="142"/>
      <c r="F27" s="142"/>
      <c r="G27" s="107"/>
      <c r="H27" s="107"/>
      <c r="I27" s="107"/>
      <c r="J27" s="107"/>
      <c r="K27" s="107"/>
      <c r="L27" s="105"/>
    </row>
    <row r="28" spans="1:12" ht="24.75" customHeight="1" hidden="1">
      <c r="A28" s="130"/>
      <c r="B28" s="116"/>
      <c r="C28" s="194"/>
      <c r="D28" s="116"/>
      <c r="E28" s="114"/>
      <c r="F28" s="114"/>
      <c r="G28" s="114"/>
      <c r="H28" s="114"/>
      <c r="I28" s="114"/>
      <c r="J28" s="114"/>
      <c r="K28" s="114"/>
      <c r="L28" s="105"/>
    </row>
    <row r="29" spans="1:12" ht="24.75" customHeight="1" hidden="1">
      <c r="A29" s="130"/>
      <c r="B29" s="116"/>
      <c r="C29" s="194"/>
      <c r="D29" s="116"/>
      <c r="E29" s="114"/>
      <c r="F29" s="114"/>
      <c r="G29" s="114"/>
      <c r="H29" s="114"/>
      <c r="I29" s="114"/>
      <c r="J29" s="114"/>
      <c r="K29" s="114"/>
      <c r="L29" s="105"/>
    </row>
    <row r="30" spans="1:12" ht="24.75" customHeight="1" hidden="1">
      <c r="A30" s="130"/>
      <c r="B30" s="116"/>
      <c r="C30" s="194"/>
      <c r="D30" s="116"/>
      <c r="E30" s="114"/>
      <c r="F30" s="114"/>
      <c r="G30" s="114"/>
      <c r="H30" s="114"/>
      <c r="I30" s="114"/>
      <c r="J30" s="114"/>
      <c r="K30" s="114"/>
      <c r="L30" s="105"/>
    </row>
    <row r="31" spans="1:12" ht="24.75" customHeight="1" hidden="1">
      <c r="A31" s="130"/>
      <c r="B31" s="116"/>
      <c r="C31" s="194"/>
      <c r="D31" s="116"/>
      <c r="E31" s="114"/>
      <c r="F31" s="114"/>
      <c r="G31" s="114"/>
      <c r="H31" s="114"/>
      <c r="I31" s="114"/>
      <c r="J31" s="114"/>
      <c r="K31" s="114"/>
      <c r="L31" s="105"/>
    </row>
    <row r="32" spans="1:12" ht="24.75" customHeight="1" hidden="1">
      <c r="A32" s="130"/>
      <c r="B32" s="116"/>
      <c r="C32" s="194"/>
      <c r="D32" s="116"/>
      <c r="E32" s="114"/>
      <c r="F32" s="114"/>
      <c r="G32" s="114"/>
      <c r="H32" s="114"/>
      <c r="I32" s="114"/>
      <c r="J32" s="114"/>
      <c r="K32" s="114"/>
      <c r="L32" s="105"/>
    </row>
    <row r="33" spans="1:12" ht="24.75" customHeight="1" hidden="1">
      <c r="A33" s="130"/>
      <c r="B33" s="116"/>
      <c r="C33" s="194"/>
      <c r="D33" s="116"/>
      <c r="E33" s="114"/>
      <c r="F33" s="114"/>
      <c r="G33" s="114"/>
      <c r="H33" s="114"/>
      <c r="I33" s="114"/>
      <c r="J33" s="114"/>
      <c r="K33" s="114"/>
      <c r="L33" s="105"/>
    </row>
    <row r="34" spans="1:12" ht="24.75" customHeight="1" hidden="1">
      <c r="A34" s="130"/>
      <c r="B34" s="116"/>
      <c r="C34" s="194"/>
      <c r="D34" s="116"/>
      <c r="E34" s="114"/>
      <c r="F34" s="114"/>
      <c r="G34" s="114"/>
      <c r="H34" s="114"/>
      <c r="I34" s="114"/>
      <c r="J34" s="114"/>
      <c r="K34" s="114"/>
      <c r="L34" s="105"/>
    </row>
    <row r="35" spans="1:12" ht="24.75" customHeight="1" hidden="1">
      <c r="A35" s="130"/>
      <c r="B35" s="116"/>
      <c r="C35" s="194"/>
      <c r="D35" s="116"/>
      <c r="E35" s="114"/>
      <c r="F35" s="114"/>
      <c r="G35" s="114"/>
      <c r="H35" s="114"/>
      <c r="I35" s="114"/>
      <c r="J35" s="114"/>
      <c r="K35" s="114"/>
      <c r="L35" s="105"/>
    </row>
    <row r="36" spans="1:12" ht="24.75" customHeight="1" hidden="1">
      <c r="A36" s="130"/>
      <c r="B36" s="116"/>
      <c r="C36" s="194"/>
      <c r="D36" s="116"/>
      <c r="E36" s="114"/>
      <c r="F36" s="114"/>
      <c r="G36" s="114"/>
      <c r="H36" s="114"/>
      <c r="I36" s="114"/>
      <c r="J36" s="114"/>
      <c r="K36" s="114"/>
      <c r="L36" s="105"/>
    </row>
    <row r="37" spans="1:12" ht="24.75" customHeight="1" hidden="1">
      <c r="A37" s="130"/>
      <c r="B37" s="116"/>
      <c r="C37" s="194"/>
      <c r="D37" s="116"/>
      <c r="E37" s="114"/>
      <c r="F37" s="114"/>
      <c r="G37" s="114"/>
      <c r="H37" s="114"/>
      <c r="I37" s="114"/>
      <c r="J37" s="114"/>
      <c r="K37" s="114"/>
      <c r="L37" s="105"/>
    </row>
    <row r="38" spans="1:12" ht="24.75" customHeight="1" hidden="1">
      <c r="A38" s="344">
        <v>1</v>
      </c>
      <c r="B38" s="116"/>
      <c r="C38" s="194"/>
      <c r="D38" s="116"/>
      <c r="E38" s="114"/>
      <c r="F38" s="114"/>
      <c r="G38" s="114"/>
      <c r="H38" s="114"/>
      <c r="I38" s="114"/>
      <c r="J38" s="114"/>
      <c r="K38" s="114"/>
      <c r="L38" s="105"/>
    </row>
    <row r="39" spans="1:12" ht="24.75" customHeight="1" hidden="1">
      <c r="A39" s="345"/>
      <c r="B39" s="116"/>
      <c r="C39" s="194"/>
      <c r="D39" s="116"/>
      <c r="E39" s="114"/>
      <c r="F39" s="114"/>
      <c r="G39" s="114"/>
      <c r="H39" s="114"/>
      <c r="I39" s="114"/>
      <c r="J39" s="114"/>
      <c r="K39" s="114"/>
      <c r="L39" s="105"/>
    </row>
    <row r="40" spans="1:12" ht="24.75" customHeight="1" hidden="1">
      <c r="A40" s="345"/>
      <c r="B40" s="116"/>
      <c r="C40" s="194"/>
      <c r="D40" s="116"/>
      <c r="E40" s="114"/>
      <c r="F40" s="114"/>
      <c r="G40" s="114"/>
      <c r="H40" s="114"/>
      <c r="I40" s="114"/>
      <c r="J40" s="114"/>
      <c r="K40" s="114"/>
      <c r="L40" s="105"/>
    </row>
    <row r="41" spans="1:12" ht="24.75" customHeight="1" hidden="1">
      <c r="A41" s="346"/>
      <c r="B41" s="116"/>
      <c r="C41" s="194"/>
      <c r="D41" s="116"/>
      <c r="E41" s="114"/>
      <c r="F41" s="114"/>
      <c r="G41" s="114"/>
      <c r="H41" s="114"/>
      <c r="I41" s="114"/>
      <c r="J41" s="114"/>
      <c r="K41" s="114"/>
      <c r="L41" s="105"/>
    </row>
    <row r="42" spans="1:12" ht="24.75" customHeight="1" hidden="1">
      <c r="A42" s="130"/>
      <c r="B42" s="116"/>
      <c r="C42" s="194"/>
      <c r="D42" s="116"/>
      <c r="E42" s="114"/>
      <c r="F42" s="114"/>
      <c r="G42" s="114"/>
      <c r="H42" s="114"/>
      <c r="I42" s="114"/>
      <c r="J42" s="114"/>
      <c r="K42" s="114"/>
      <c r="L42" s="105"/>
    </row>
    <row r="43" spans="1:26" ht="24.75" customHeight="1" hidden="1">
      <c r="A43" s="338">
        <v>2</v>
      </c>
      <c r="B43" s="106"/>
      <c r="C43" s="197"/>
      <c r="D43" s="106"/>
      <c r="E43" s="107"/>
      <c r="F43" s="107"/>
      <c r="G43" s="107"/>
      <c r="H43" s="107"/>
      <c r="I43" s="107"/>
      <c r="J43" s="107"/>
      <c r="K43" s="107"/>
      <c r="L43" s="105"/>
      <c r="M43" s="64"/>
      <c r="N43" s="64"/>
      <c r="O43" s="64"/>
      <c r="P43" s="64"/>
      <c r="Q43" s="64"/>
      <c r="R43" s="64"/>
      <c r="S43" s="108"/>
      <c r="T43" s="108"/>
      <c r="U43" s="109"/>
      <c r="V43" s="110"/>
      <c r="W43" s="64"/>
      <c r="X43" s="64"/>
      <c r="Y43" s="64"/>
      <c r="Z43" s="24"/>
    </row>
    <row r="44" spans="1:26" ht="24.75" customHeight="1" hidden="1">
      <c r="A44" s="339"/>
      <c r="B44" s="106"/>
      <c r="C44" s="197"/>
      <c r="D44" s="106"/>
      <c r="E44" s="107"/>
      <c r="F44" s="107"/>
      <c r="G44" s="107"/>
      <c r="H44" s="107"/>
      <c r="I44" s="107"/>
      <c r="J44" s="107"/>
      <c r="K44" s="107"/>
      <c r="L44" s="105"/>
      <c r="M44" s="64"/>
      <c r="N44" s="64"/>
      <c r="O44" s="64"/>
      <c r="P44" s="64"/>
      <c r="Q44" s="64"/>
      <c r="R44" s="64"/>
      <c r="S44" s="108"/>
      <c r="T44" s="108"/>
      <c r="U44" s="109"/>
      <c r="V44" s="64"/>
      <c r="W44" s="64"/>
      <c r="X44" s="64"/>
      <c r="Y44" s="64"/>
      <c r="Z44" s="24"/>
    </row>
    <row r="45" spans="1:26" ht="24.75" customHeight="1" hidden="1">
      <c r="A45" s="339"/>
      <c r="B45" s="106"/>
      <c r="C45" s="197"/>
      <c r="D45" s="106"/>
      <c r="E45" s="107"/>
      <c r="F45" s="107"/>
      <c r="G45" s="107"/>
      <c r="H45" s="107"/>
      <c r="I45" s="107"/>
      <c r="J45" s="107"/>
      <c r="K45" s="107"/>
      <c r="L45" s="105"/>
      <c r="M45" s="64"/>
      <c r="N45" s="64"/>
      <c r="O45" s="64"/>
      <c r="P45" s="64"/>
      <c r="Q45" s="64"/>
      <c r="R45" s="64"/>
      <c r="S45" s="108"/>
      <c r="T45" s="108"/>
      <c r="U45" s="109"/>
      <c r="V45" s="64"/>
      <c r="W45" s="64"/>
      <c r="X45" s="64"/>
      <c r="Y45" s="64"/>
      <c r="Z45" s="24"/>
    </row>
    <row r="46" spans="1:26" ht="24.75" customHeight="1" hidden="1">
      <c r="A46" s="339"/>
      <c r="B46" s="106"/>
      <c r="C46" s="197"/>
      <c r="D46" s="106"/>
      <c r="E46" s="107"/>
      <c r="F46" s="107"/>
      <c r="G46" s="107"/>
      <c r="H46" s="111"/>
      <c r="I46" s="107"/>
      <c r="J46" s="107"/>
      <c r="K46" s="107"/>
      <c r="L46" s="105"/>
      <c r="M46" s="65"/>
      <c r="N46" s="65"/>
      <c r="O46" s="65"/>
      <c r="P46" s="65"/>
      <c r="Q46" s="65"/>
      <c r="R46" s="64"/>
      <c r="S46" s="64"/>
      <c r="T46" s="64"/>
      <c r="U46" s="64"/>
      <c r="V46" s="64"/>
      <c r="W46" s="64"/>
      <c r="X46" s="64"/>
      <c r="Y46" s="64"/>
      <c r="Z46" s="24"/>
    </row>
    <row r="47" spans="1:13" ht="24.75" customHeight="1" hidden="1">
      <c r="A47" s="339"/>
      <c r="B47" s="106"/>
      <c r="C47" s="197"/>
      <c r="D47" s="106"/>
      <c r="E47" s="107"/>
      <c r="F47" s="107"/>
      <c r="G47" s="107"/>
      <c r="H47" s="107"/>
      <c r="I47" s="107"/>
      <c r="J47" s="107"/>
      <c r="K47" s="107"/>
      <c r="L47" s="112"/>
      <c r="M47" s="113"/>
    </row>
    <row r="48" spans="1:12" ht="24.75" customHeight="1" hidden="1">
      <c r="A48" s="339"/>
      <c r="B48" s="106"/>
      <c r="C48" s="197"/>
      <c r="D48" s="106"/>
      <c r="E48" s="107"/>
      <c r="F48" s="114"/>
      <c r="G48" s="107"/>
      <c r="H48" s="107"/>
      <c r="I48" s="107"/>
      <c r="J48" s="107"/>
      <c r="K48" s="107"/>
      <c r="L48" s="105"/>
    </row>
    <row r="49" spans="1:12" ht="24.75" customHeight="1" hidden="1">
      <c r="A49" s="340"/>
      <c r="B49" s="106"/>
      <c r="C49" s="197"/>
      <c r="D49" s="106"/>
      <c r="E49" s="107"/>
      <c r="F49" s="107"/>
      <c r="G49" s="107"/>
      <c r="H49" s="107"/>
      <c r="I49" s="107"/>
      <c r="J49" s="107"/>
      <c r="K49" s="107"/>
      <c r="L49" s="105"/>
    </row>
    <row r="50" spans="1:12" ht="24.75" customHeight="1" hidden="1">
      <c r="A50" s="115"/>
      <c r="B50" s="106"/>
      <c r="C50" s="197"/>
      <c r="D50" s="106"/>
      <c r="E50" s="107"/>
      <c r="F50" s="107"/>
      <c r="G50" s="107"/>
      <c r="H50" s="107"/>
      <c r="I50" s="107"/>
      <c r="J50" s="107"/>
      <c r="K50" s="107"/>
      <c r="L50" s="105"/>
    </row>
    <row r="51" spans="1:12" ht="24.75" customHeight="1" hidden="1">
      <c r="A51" s="326">
        <v>3</v>
      </c>
      <c r="B51" s="116"/>
      <c r="C51" s="194"/>
      <c r="D51" s="106"/>
      <c r="E51" s="107"/>
      <c r="F51" s="107"/>
      <c r="G51" s="107"/>
      <c r="H51" s="107"/>
      <c r="I51" s="107"/>
      <c r="J51" s="107"/>
      <c r="K51" s="107"/>
      <c r="L51" s="105"/>
    </row>
    <row r="52" spans="1:12" ht="24.75" customHeight="1" hidden="1">
      <c r="A52" s="327"/>
      <c r="B52" s="116"/>
      <c r="C52" s="194"/>
      <c r="D52" s="106"/>
      <c r="E52" s="107"/>
      <c r="F52" s="107"/>
      <c r="G52" s="107"/>
      <c r="H52" s="107"/>
      <c r="I52" s="107"/>
      <c r="J52" s="107"/>
      <c r="K52" s="107"/>
      <c r="L52" s="105"/>
    </row>
    <row r="53" spans="1:12" ht="24.75" customHeight="1" hidden="1">
      <c r="A53" s="327"/>
      <c r="B53" s="116"/>
      <c r="C53" s="194"/>
      <c r="D53" s="106"/>
      <c r="E53" s="107"/>
      <c r="F53" s="107"/>
      <c r="G53" s="107"/>
      <c r="H53" s="107"/>
      <c r="I53" s="107"/>
      <c r="J53" s="107"/>
      <c r="K53" s="107"/>
      <c r="L53" s="105"/>
    </row>
    <row r="54" spans="1:12" ht="24.75" customHeight="1" hidden="1">
      <c r="A54" s="341"/>
      <c r="B54" s="106"/>
      <c r="C54" s="197"/>
      <c r="D54" s="106"/>
      <c r="E54" s="107"/>
      <c r="F54" s="107"/>
      <c r="G54" s="107"/>
      <c r="H54" s="107"/>
      <c r="I54" s="107"/>
      <c r="J54" s="107"/>
      <c r="K54" s="107"/>
      <c r="L54" s="105"/>
    </row>
    <row r="55" spans="1:12" ht="24.75" customHeight="1">
      <c r="A55" s="349">
        <v>4</v>
      </c>
      <c r="B55" s="106" t="s">
        <v>135</v>
      </c>
      <c r="C55" s="328" t="s">
        <v>138</v>
      </c>
      <c r="D55" s="106" t="s">
        <v>139</v>
      </c>
      <c r="E55" s="119" t="s">
        <v>30</v>
      </c>
      <c r="F55" s="119" t="s">
        <v>32</v>
      </c>
      <c r="G55" s="107"/>
      <c r="H55" s="107">
        <v>21</v>
      </c>
      <c r="I55" s="107">
        <v>21</v>
      </c>
      <c r="J55" s="107">
        <v>21</v>
      </c>
      <c r="K55" s="107">
        <v>21</v>
      </c>
      <c r="L55" s="105"/>
    </row>
    <row r="56" spans="1:12" ht="24.75" customHeight="1">
      <c r="A56" s="349"/>
      <c r="B56" s="106" t="s">
        <v>137</v>
      </c>
      <c r="C56" s="330"/>
      <c r="D56" s="106" t="s">
        <v>139</v>
      </c>
      <c r="E56" s="119" t="s">
        <v>30</v>
      </c>
      <c r="F56" s="119" t="s">
        <v>36</v>
      </c>
      <c r="G56" s="107"/>
      <c r="H56" s="107" t="s">
        <v>11</v>
      </c>
      <c r="I56" s="107" t="s">
        <v>11</v>
      </c>
      <c r="J56" s="107" t="s">
        <v>11</v>
      </c>
      <c r="K56" s="107" t="s">
        <v>11</v>
      </c>
      <c r="L56" s="105"/>
    </row>
    <row r="57" spans="1:12" ht="24.75" customHeight="1">
      <c r="A57" s="349"/>
      <c r="B57" s="106" t="s">
        <v>152</v>
      </c>
      <c r="C57" s="330"/>
      <c r="D57" s="106" t="s">
        <v>139</v>
      </c>
      <c r="E57" s="119" t="s">
        <v>33</v>
      </c>
      <c r="F57" s="119" t="s">
        <v>37</v>
      </c>
      <c r="G57" s="107"/>
      <c r="H57" s="107" t="s">
        <v>10</v>
      </c>
      <c r="I57" s="107" t="s">
        <v>10</v>
      </c>
      <c r="J57" s="107" t="s">
        <v>10</v>
      </c>
      <c r="K57" s="107" t="s">
        <v>10</v>
      </c>
      <c r="L57" s="105"/>
    </row>
    <row r="58" spans="1:12" ht="24.75" customHeight="1">
      <c r="A58" s="349"/>
      <c r="B58" s="106" t="s">
        <v>136</v>
      </c>
      <c r="C58" s="330"/>
      <c r="D58" s="106"/>
      <c r="E58" s="119"/>
      <c r="F58" s="119"/>
      <c r="G58" s="107"/>
      <c r="H58" s="107"/>
      <c r="I58" s="107"/>
      <c r="J58" s="107"/>
      <c r="K58" s="107"/>
      <c r="L58" s="105"/>
    </row>
    <row r="59" spans="1:12" s="24" customFormat="1" ht="24.75" customHeight="1">
      <c r="A59" s="115"/>
      <c r="B59" s="106"/>
      <c r="C59" s="197"/>
      <c r="D59" s="106"/>
      <c r="E59" s="107"/>
      <c r="F59" s="107"/>
      <c r="G59" s="107"/>
      <c r="H59" s="107"/>
      <c r="I59" s="107"/>
      <c r="J59" s="107"/>
      <c r="K59" s="107"/>
      <c r="L59" s="140"/>
    </row>
    <row r="60" spans="1:12" s="24" customFormat="1" ht="24.75" customHeight="1">
      <c r="A60" s="326">
        <v>5</v>
      </c>
      <c r="B60" s="106" t="s">
        <v>144</v>
      </c>
      <c r="C60" s="328" t="s">
        <v>53</v>
      </c>
      <c r="D60" s="120" t="s">
        <v>145</v>
      </c>
      <c r="E60" s="121" t="s">
        <v>30</v>
      </c>
      <c r="F60" s="121" t="s">
        <v>37</v>
      </c>
      <c r="G60" s="121"/>
      <c r="H60" s="121" t="s">
        <v>10</v>
      </c>
      <c r="I60" s="121"/>
      <c r="J60" s="121"/>
      <c r="K60" s="107"/>
      <c r="L60" s="140"/>
    </row>
    <row r="61" spans="1:12" s="24" customFormat="1" ht="24.75" customHeight="1">
      <c r="A61" s="327"/>
      <c r="B61" s="122"/>
      <c r="C61" s="330"/>
      <c r="D61" s="120" t="s">
        <v>146</v>
      </c>
      <c r="E61" s="121" t="s">
        <v>41</v>
      </c>
      <c r="F61" s="121" t="s">
        <v>36</v>
      </c>
      <c r="G61" s="123"/>
      <c r="H61" s="121" t="s">
        <v>11</v>
      </c>
      <c r="I61" s="121"/>
      <c r="J61" s="121"/>
      <c r="K61" s="107"/>
      <c r="L61" s="140"/>
    </row>
    <row r="62" spans="1:12" s="24" customFormat="1" ht="24.75" customHeight="1">
      <c r="A62" s="327"/>
      <c r="B62" s="122"/>
      <c r="C62" s="330"/>
      <c r="D62" s="121" t="s">
        <v>147</v>
      </c>
      <c r="E62" s="121" t="s">
        <v>48</v>
      </c>
      <c r="F62" s="121" t="s">
        <v>43</v>
      </c>
      <c r="G62" s="123"/>
      <c r="H62" s="121">
        <v>11</v>
      </c>
      <c r="I62" s="121"/>
      <c r="J62" s="121"/>
      <c r="K62" s="107"/>
      <c r="L62" s="140"/>
    </row>
    <row r="63" spans="1:12" ht="24.75" customHeight="1">
      <c r="A63" s="117"/>
      <c r="B63" s="106"/>
      <c r="C63" s="197"/>
      <c r="D63" s="106"/>
      <c r="E63" s="107"/>
      <c r="F63" s="107"/>
      <c r="G63" s="107"/>
      <c r="H63" s="107"/>
      <c r="I63" s="107"/>
      <c r="J63" s="107"/>
      <c r="K63" s="107"/>
      <c r="L63" s="105"/>
    </row>
    <row r="64" spans="1:12" ht="24.75" customHeight="1">
      <c r="A64" s="335">
        <v>6</v>
      </c>
      <c r="B64" s="106" t="s">
        <v>49</v>
      </c>
      <c r="C64" s="328" t="s">
        <v>53</v>
      </c>
      <c r="D64" s="121" t="s">
        <v>148</v>
      </c>
      <c r="E64" s="121" t="s">
        <v>33</v>
      </c>
      <c r="F64" s="121" t="s">
        <v>34</v>
      </c>
      <c r="G64" s="123"/>
      <c r="H64" s="123"/>
      <c r="I64" s="121">
        <v>23</v>
      </c>
      <c r="J64" s="107"/>
      <c r="K64" s="107"/>
      <c r="L64" s="105"/>
    </row>
    <row r="65" spans="1:12" ht="24.75" customHeight="1">
      <c r="A65" s="336"/>
      <c r="B65" s="106"/>
      <c r="C65" s="330"/>
      <c r="D65" s="121" t="s">
        <v>149</v>
      </c>
      <c r="E65" s="121" t="s">
        <v>33</v>
      </c>
      <c r="F65" s="121" t="s">
        <v>37</v>
      </c>
      <c r="G65" s="123"/>
      <c r="H65" s="123"/>
      <c r="I65" s="121" t="s">
        <v>10</v>
      </c>
      <c r="J65" s="107"/>
      <c r="K65" s="107"/>
      <c r="L65" s="105"/>
    </row>
    <row r="66" spans="1:12" ht="24.75" customHeight="1">
      <c r="A66" s="336"/>
      <c r="B66" s="106"/>
      <c r="C66" s="330"/>
      <c r="D66" s="121" t="s">
        <v>150</v>
      </c>
      <c r="E66" s="121" t="s">
        <v>39</v>
      </c>
      <c r="F66" s="121" t="s">
        <v>134</v>
      </c>
      <c r="G66" s="123"/>
      <c r="H66" s="123"/>
      <c r="I66" s="121">
        <v>21</v>
      </c>
      <c r="J66" s="107"/>
      <c r="K66" s="107"/>
      <c r="L66" s="105"/>
    </row>
    <row r="67" spans="1:12" ht="24.75" customHeight="1">
      <c r="A67" s="336"/>
      <c r="B67" s="106"/>
      <c r="C67" s="330"/>
      <c r="D67" s="121" t="s">
        <v>150</v>
      </c>
      <c r="E67" s="121" t="s">
        <v>42</v>
      </c>
      <c r="F67" s="121" t="s">
        <v>43</v>
      </c>
      <c r="G67" s="123"/>
      <c r="H67" s="121"/>
      <c r="I67" s="121">
        <v>11</v>
      </c>
      <c r="J67" s="107"/>
      <c r="K67" s="107"/>
      <c r="L67" s="105"/>
    </row>
    <row r="68" spans="1:12" ht="24.75" customHeight="1">
      <c r="A68" s="336"/>
      <c r="B68" s="106"/>
      <c r="C68" s="330"/>
      <c r="D68" s="121" t="s">
        <v>151</v>
      </c>
      <c r="E68" s="121" t="s">
        <v>41</v>
      </c>
      <c r="F68" s="121" t="s">
        <v>36</v>
      </c>
      <c r="G68" s="121"/>
      <c r="H68" s="121"/>
      <c r="I68" s="121" t="s">
        <v>11</v>
      </c>
      <c r="J68" s="107"/>
      <c r="K68" s="107"/>
      <c r="L68" s="105"/>
    </row>
    <row r="69" spans="1:12" ht="24.75" customHeight="1">
      <c r="A69" s="131"/>
      <c r="B69" s="106"/>
      <c r="C69" s="197"/>
      <c r="D69" s="121"/>
      <c r="E69" s="121"/>
      <c r="F69" s="121"/>
      <c r="G69" s="121"/>
      <c r="H69" s="121"/>
      <c r="I69" s="121"/>
      <c r="J69" s="107"/>
      <c r="K69" s="107"/>
      <c r="L69" s="105"/>
    </row>
    <row r="70" spans="1:12" ht="24.75" customHeight="1">
      <c r="A70" s="342">
        <v>7</v>
      </c>
      <c r="B70" s="106" t="s">
        <v>153</v>
      </c>
      <c r="C70" s="328" t="s">
        <v>53</v>
      </c>
      <c r="D70" s="118" t="s">
        <v>154</v>
      </c>
      <c r="E70" s="119" t="s">
        <v>30</v>
      </c>
      <c r="F70" s="119" t="s">
        <v>31</v>
      </c>
      <c r="G70" s="107"/>
      <c r="H70" s="107"/>
      <c r="I70" s="107"/>
      <c r="J70" s="107" t="s">
        <v>9</v>
      </c>
      <c r="K70" s="107"/>
      <c r="L70" s="105"/>
    </row>
    <row r="71" spans="1:12" ht="24.75" customHeight="1">
      <c r="A71" s="343"/>
      <c r="B71" s="106"/>
      <c r="C71" s="330"/>
      <c r="D71" s="118" t="s">
        <v>156</v>
      </c>
      <c r="E71" s="119" t="s">
        <v>33</v>
      </c>
      <c r="F71" s="121" t="s">
        <v>34</v>
      </c>
      <c r="G71" s="107"/>
      <c r="H71" s="107"/>
      <c r="I71" s="107">
        <v>23</v>
      </c>
      <c r="J71" s="107"/>
      <c r="K71" s="107"/>
      <c r="L71" s="105"/>
    </row>
    <row r="72" spans="1:12" ht="24.75" customHeight="1">
      <c r="A72" s="343"/>
      <c r="B72" s="106"/>
      <c r="C72" s="330"/>
      <c r="D72" s="118" t="s">
        <v>155</v>
      </c>
      <c r="E72" s="119" t="s">
        <v>33</v>
      </c>
      <c r="F72" s="119" t="s">
        <v>37</v>
      </c>
      <c r="G72" s="107"/>
      <c r="H72" s="107"/>
      <c r="I72" s="107" t="s">
        <v>10</v>
      </c>
      <c r="J72" s="107"/>
      <c r="K72" s="107"/>
      <c r="L72" s="105"/>
    </row>
    <row r="73" spans="1:12" ht="24.75" customHeight="1">
      <c r="A73" s="343"/>
      <c r="B73" s="106"/>
      <c r="C73" s="330"/>
      <c r="D73" s="118" t="s">
        <v>157</v>
      </c>
      <c r="E73" s="119" t="s">
        <v>39</v>
      </c>
      <c r="F73" s="119" t="s">
        <v>134</v>
      </c>
      <c r="G73" s="107"/>
      <c r="H73" s="107"/>
      <c r="I73" s="107">
        <v>22</v>
      </c>
      <c r="J73" s="107"/>
      <c r="K73" s="107"/>
      <c r="L73" s="105"/>
    </row>
    <row r="74" spans="1:12" ht="24.75" customHeight="1">
      <c r="A74" s="343"/>
      <c r="B74" s="106"/>
      <c r="C74" s="330"/>
      <c r="D74" s="118" t="s">
        <v>158</v>
      </c>
      <c r="E74" s="119" t="s">
        <v>42</v>
      </c>
      <c r="F74" s="119" t="s">
        <v>43</v>
      </c>
      <c r="G74" s="107"/>
      <c r="H74" s="107"/>
      <c r="I74" s="107">
        <v>11</v>
      </c>
      <c r="J74" s="107"/>
      <c r="K74" s="107"/>
      <c r="L74" s="105"/>
    </row>
    <row r="75" spans="1:12" ht="24.75" customHeight="1">
      <c r="A75" s="343"/>
      <c r="B75" s="106"/>
      <c r="C75" s="330"/>
      <c r="D75" s="118" t="s">
        <v>159</v>
      </c>
      <c r="E75" s="119" t="s">
        <v>41</v>
      </c>
      <c r="F75" s="119" t="s">
        <v>36</v>
      </c>
      <c r="G75" s="107"/>
      <c r="H75" s="107"/>
      <c r="I75" s="107" t="s">
        <v>11</v>
      </c>
      <c r="J75" s="107"/>
      <c r="K75" s="107"/>
      <c r="L75" s="105"/>
    </row>
    <row r="76" spans="1:12" ht="24.75" customHeight="1">
      <c r="A76" s="132"/>
      <c r="B76" s="135"/>
      <c r="C76" s="198"/>
      <c r="D76" s="133"/>
      <c r="E76" s="134"/>
      <c r="F76" s="134"/>
      <c r="G76" s="134"/>
      <c r="H76" s="134"/>
      <c r="I76" s="134"/>
      <c r="J76" s="134"/>
      <c r="K76" s="134"/>
      <c r="L76" s="105"/>
    </row>
    <row r="77" spans="1:12" ht="24.75" customHeight="1">
      <c r="A77" s="331">
        <v>8</v>
      </c>
      <c r="B77" s="121" t="s">
        <v>51</v>
      </c>
      <c r="C77" s="328" t="s">
        <v>53</v>
      </c>
      <c r="D77" s="119" t="s">
        <v>40</v>
      </c>
      <c r="E77" s="119" t="s">
        <v>33</v>
      </c>
      <c r="F77" s="119" t="s">
        <v>37</v>
      </c>
      <c r="G77" s="107"/>
      <c r="H77" s="107"/>
      <c r="I77" s="107"/>
      <c r="J77" s="107"/>
      <c r="K77" s="107" t="s">
        <v>10</v>
      </c>
      <c r="L77" s="105"/>
    </row>
    <row r="78" spans="1:12" ht="24.75" customHeight="1">
      <c r="A78" s="331"/>
      <c r="B78" s="121"/>
      <c r="C78" s="329"/>
      <c r="D78" s="119" t="s">
        <v>160</v>
      </c>
      <c r="E78" s="119" t="s">
        <v>30</v>
      </c>
      <c r="F78" s="119" t="s">
        <v>32</v>
      </c>
      <c r="G78" s="107"/>
      <c r="H78" s="107"/>
      <c r="I78" s="107"/>
      <c r="J78" s="107"/>
      <c r="K78" s="107">
        <v>21</v>
      </c>
      <c r="L78" s="105"/>
    </row>
    <row r="79" spans="1:12" ht="24.75" customHeight="1">
      <c r="A79" s="331"/>
      <c r="B79" s="121"/>
      <c r="C79" s="330"/>
      <c r="D79" s="119" t="s">
        <v>161</v>
      </c>
      <c r="E79" s="119" t="s">
        <v>48</v>
      </c>
      <c r="F79" s="119" t="s">
        <v>50</v>
      </c>
      <c r="G79" s="107"/>
      <c r="H79" s="107"/>
      <c r="I79" s="107"/>
      <c r="J79" s="107"/>
      <c r="K79" s="107">
        <v>11</v>
      </c>
      <c r="L79" s="105"/>
    </row>
    <row r="80" spans="1:12" ht="24.75" customHeight="1">
      <c r="A80" s="331"/>
      <c r="B80" s="121"/>
      <c r="C80" s="330"/>
      <c r="D80" s="119" t="s">
        <v>162</v>
      </c>
      <c r="E80" s="119" t="s">
        <v>41</v>
      </c>
      <c r="F80" s="119" t="s">
        <v>36</v>
      </c>
      <c r="G80" s="107"/>
      <c r="H80" s="107"/>
      <c r="I80" s="107"/>
      <c r="J80" s="107"/>
      <c r="K80" s="107" t="s">
        <v>11</v>
      </c>
      <c r="L80" s="105"/>
    </row>
    <row r="81" spans="1:12" ht="24.75" customHeight="1">
      <c r="A81" s="257"/>
      <c r="B81" s="121"/>
      <c r="C81" s="236"/>
      <c r="D81" s="119"/>
      <c r="E81" s="119"/>
      <c r="F81" s="119"/>
      <c r="G81" s="107"/>
      <c r="H81" s="107"/>
      <c r="I81" s="107"/>
      <c r="J81" s="107"/>
      <c r="K81" s="107"/>
      <c r="L81" s="105"/>
    </row>
    <row r="82" spans="1:12" ht="24.75" customHeight="1">
      <c r="A82" s="332">
        <v>9</v>
      </c>
      <c r="B82" s="121" t="s">
        <v>164</v>
      </c>
      <c r="C82" s="334" t="s">
        <v>54</v>
      </c>
      <c r="D82" s="119" t="s">
        <v>165</v>
      </c>
      <c r="E82" s="119" t="s">
        <v>33</v>
      </c>
      <c r="F82" s="119" t="s">
        <v>34</v>
      </c>
      <c r="G82" s="107"/>
      <c r="H82" s="107"/>
      <c r="I82" s="107"/>
      <c r="J82" s="107"/>
      <c r="K82" s="107">
        <v>23</v>
      </c>
      <c r="L82" s="105"/>
    </row>
    <row r="83" spans="1:12" ht="24.75" customHeight="1">
      <c r="A83" s="333"/>
      <c r="B83" s="121"/>
      <c r="C83" s="334"/>
      <c r="D83" s="119" t="s">
        <v>165</v>
      </c>
      <c r="E83" s="119" t="s">
        <v>30</v>
      </c>
      <c r="F83" s="119" t="s">
        <v>31</v>
      </c>
      <c r="G83" s="107"/>
      <c r="H83" s="107"/>
      <c r="I83" s="107"/>
      <c r="J83" s="107"/>
      <c r="K83" s="107" t="s">
        <v>9</v>
      </c>
      <c r="L83" s="105"/>
    </row>
    <row r="84" spans="1:12" ht="24.75" customHeight="1">
      <c r="A84" s="333"/>
      <c r="B84" s="121"/>
      <c r="C84" s="334"/>
      <c r="D84" s="119" t="s">
        <v>165</v>
      </c>
      <c r="E84" s="119" t="s">
        <v>30</v>
      </c>
      <c r="F84" s="119" t="s">
        <v>38</v>
      </c>
      <c r="G84" s="107"/>
      <c r="H84" s="107"/>
      <c r="I84" s="107"/>
      <c r="J84" s="107"/>
      <c r="K84" s="107">
        <v>24</v>
      </c>
      <c r="L84" s="105"/>
    </row>
    <row r="85" spans="1:12" ht="24.75" customHeight="1" hidden="1">
      <c r="A85" s="136"/>
      <c r="B85" s="137"/>
      <c r="C85" s="137"/>
      <c r="D85" s="137"/>
      <c r="E85" s="138"/>
      <c r="F85" s="138"/>
      <c r="G85" s="138"/>
      <c r="H85" s="138"/>
      <c r="I85" s="138"/>
      <c r="J85" s="138"/>
      <c r="K85" s="138"/>
      <c r="L85" s="105"/>
    </row>
    <row r="86" spans="1:11" ht="20.25" customHeight="1" hidden="1">
      <c r="A86" s="102"/>
      <c r="B86" s="124"/>
      <c r="C86" s="124"/>
      <c r="D86" s="124"/>
      <c r="E86" s="124"/>
      <c r="F86" s="126"/>
      <c r="G86" s="127"/>
      <c r="H86" s="102"/>
      <c r="I86" s="102"/>
      <c r="J86" s="128"/>
      <c r="K86" s="102"/>
    </row>
    <row r="87" spans="1:11" ht="33.75" customHeight="1" hidden="1">
      <c r="A87" s="102"/>
      <c r="B87" s="124"/>
      <c r="C87" s="124"/>
      <c r="D87" s="124"/>
      <c r="E87" s="124"/>
      <c r="F87" s="126"/>
      <c r="G87" s="125"/>
      <c r="H87" s="102"/>
      <c r="I87" s="102"/>
      <c r="J87" s="102"/>
      <c r="K87" s="102"/>
    </row>
    <row r="88" spans="1:11" ht="20.25" customHeight="1" hidden="1">
      <c r="A88" s="102"/>
      <c r="B88" s="124"/>
      <c r="C88" s="124"/>
      <c r="D88" s="124"/>
      <c r="E88" s="124"/>
      <c r="F88" s="125"/>
      <c r="G88" s="125"/>
      <c r="H88" s="102"/>
      <c r="I88" s="102"/>
      <c r="J88" s="102"/>
      <c r="K88" s="102"/>
    </row>
    <row r="89" spans="1:11" ht="20.25" customHeight="1" hidden="1">
      <c r="A89" s="102"/>
      <c r="B89" s="124"/>
      <c r="C89" s="124"/>
      <c r="D89" s="124"/>
      <c r="E89" s="125"/>
      <c r="F89" s="125"/>
      <c r="G89" s="127"/>
      <c r="H89" s="102"/>
      <c r="I89" s="102"/>
      <c r="J89" s="102"/>
      <c r="K89" s="102"/>
    </row>
    <row r="90" spans="1:11" ht="20.25" customHeight="1" hidden="1">
      <c r="A90" s="102"/>
      <c r="B90" s="124"/>
      <c r="C90" s="124"/>
      <c r="D90" s="124"/>
      <c r="E90" s="124"/>
      <c r="F90" s="126"/>
      <c r="G90" s="125"/>
      <c r="H90" s="102"/>
      <c r="I90" s="102"/>
      <c r="J90" s="102"/>
      <c r="K90" s="102"/>
    </row>
    <row r="91" spans="1:11" ht="20.25" customHeight="1" hidden="1">
      <c r="A91" s="102"/>
      <c r="B91" s="124"/>
      <c r="C91" s="124"/>
      <c r="D91" s="124"/>
      <c r="E91" s="124"/>
      <c r="F91" s="126"/>
      <c r="G91" s="127"/>
      <c r="H91" s="102"/>
      <c r="I91" s="102"/>
      <c r="J91" s="102"/>
      <c r="K91" s="102"/>
    </row>
    <row r="92" spans="1:11" ht="20.25" customHeight="1" hidden="1">
      <c r="A92" s="102"/>
      <c r="B92" s="124"/>
      <c r="C92" s="124"/>
      <c r="D92" s="124"/>
      <c r="E92" s="124"/>
      <c r="F92" s="126"/>
      <c r="G92" s="125"/>
      <c r="H92" s="102"/>
      <c r="I92" s="102"/>
      <c r="J92" s="102"/>
      <c r="K92" s="102"/>
    </row>
    <row r="93" spans="1:11" ht="20.25" customHeight="1" hidden="1">
      <c r="A93" s="102"/>
      <c r="B93" s="124"/>
      <c r="C93" s="124"/>
      <c r="D93" s="124"/>
      <c r="E93" s="124"/>
      <c r="F93" s="125"/>
      <c r="G93" s="125"/>
      <c r="H93" s="102"/>
      <c r="I93" s="102"/>
      <c r="J93" s="102"/>
      <c r="K93" s="102"/>
    </row>
    <row r="94" spans="1:11" ht="20.25" customHeight="1" hidden="1">
      <c r="A94" s="102"/>
      <c r="B94" s="124"/>
      <c r="C94" s="124"/>
      <c r="D94" s="124"/>
      <c r="E94" s="124"/>
      <c r="F94" s="125"/>
      <c r="G94" s="127"/>
      <c r="H94" s="102"/>
      <c r="I94" s="102"/>
      <c r="J94" s="102"/>
      <c r="K94" s="102"/>
    </row>
    <row r="95" spans="1:11" ht="20.25" customHeight="1" hidden="1">
      <c r="A95" s="102"/>
      <c r="B95" s="124"/>
      <c r="C95" s="124"/>
      <c r="D95" s="124"/>
      <c r="E95" s="124"/>
      <c r="F95" s="126"/>
      <c r="G95" s="125"/>
      <c r="H95" s="102"/>
      <c r="I95" s="102"/>
      <c r="J95" s="102"/>
      <c r="K95" s="102"/>
    </row>
    <row r="96" spans="1:11" ht="20.25" customHeight="1" hidden="1">
      <c r="A96" s="102"/>
      <c r="B96" s="124"/>
      <c r="C96" s="124"/>
      <c r="D96" s="124"/>
      <c r="E96" s="124"/>
      <c r="F96" s="126"/>
      <c r="G96" s="102"/>
      <c r="H96" s="102"/>
      <c r="I96" s="102"/>
      <c r="J96" s="102"/>
      <c r="K96" s="102"/>
    </row>
    <row r="97" spans="1:11" ht="20.25" customHeight="1" hidden="1">
      <c r="A97" s="102"/>
      <c r="B97" s="124"/>
      <c r="C97" s="124"/>
      <c r="D97" s="124"/>
      <c r="E97" s="124"/>
      <c r="F97" s="125"/>
      <c r="G97" s="102"/>
      <c r="H97" s="102"/>
      <c r="I97" s="102"/>
      <c r="J97" s="102"/>
      <c r="K97" s="102"/>
    </row>
    <row r="98" spans="1:11" ht="12.75" hidden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7" ht="12.75" hidden="1">
      <c r="B99" s="129"/>
      <c r="C99" s="129"/>
      <c r="D99" s="129"/>
      <c r="E99" s="129"/>
      <c r="F99" s="129"/>
      <c r="G99" s="129"/>
    </row>
    <row r="100" spans="2:7" ht="12.75">
      <c r="B100" s="65"/>
      <c r="C100" s="65"/>
      <c r="D100" s="65"/>
      <c r="E100" s="65"/>
      <c r="F100" s="65"/>
      <c r="G100" s="65"/>
    </row>
    <row r="101" spans="2:7" ht="12.75">
      <c r="B101" s="65"/>
      <c r="C101" s="65"/>
      <c r="D101" s="65"/>
      <c r="E101" s="65"/>
      <c r="F101" s="65"/>
      <c r="G101" s="65"/>
    </row>
    <row r="102" spans="2:7" ht="12.75">
      <c r="B102" s="65"/>
      <c r="C102" s="65"/>
      <c r="D102" s="65"/>
      <c r="E102" s="65"/>
      <c r="F102" s="65"/>
      <c r="G102" s="65"/>
    </row>
    <row r="103" spans="2:7" ht="12.75">
      <c r="B103" s="65"/>
      <c r="C103" s="65"/>
      <c r="D103" s="65"/>
      <c r="E103" s="65"/>
      <c r="F103" s="65"/>
      <c r="G103" s="65"/>
    </row>
  </sheetData>
  <sheetProtection/>
  <mergeCells count="22">
    <mergeCell ref="A1:K1"/>
    <mergeCell ref="A43:A49"/>
    <mergeCell ref="A51:A54"/>
    <mergeCell ref="A70:A75"/>
    <mergeCell ref="A38:A41"/>
    <mergeCell ref="A14:A18"/>
    <mergeCell ref="C20:C26"/>
    <mergeCell ref="C55:C58"/>
    <mergeCell ref="A55:A58"/>
    <mergeCell ref="A10:A12"/>
    <mergeCell ref="A82:A84"/>
    <mergeCell ref="C82:C84"/>
    <mergeCell ref="C60:C62"/>
    <mergeCell ref="A64:A68"/>
    <mergeCell ref="C64:C68"/>
    <mergeCell ref="C70:C75"/>
    <mergeCell ref="A20:A26"/>
    <mergeCell ref="A60:A62"/>
    <mergeCell ref="C10:C12"/>
    <mergeCell ref="C14:C18"/>
    <mergeCell ref="A77:A80"/>
    <mergeCell ref="C77:C80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2</cp:lastModifiedBy>
  <cp:lastPrinted>2019-02-04T10:45:22Z</cp:lastPrinted>
  <dcterms:created xsi:type="dcterms:W3CDTF">2013-02-05T18:36:46Z</dcterms:created>
  <dcterms:modified xsi:type="dcterms:W3CDTF">2019-02-15T12:22:58Z</dcterms:modified>
  <cp:category/>
  <cp:version/>
  <cp:contentType/>
  <cp:contentStatus/>
</cp:coreProperties>
</file>